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r:id="rId6"/>
    <sheet name="Debiti" sheetId="7" r:id="rId7"/>
    <sheet name="ElencoFatture" sheetId="8" r:id="rId8"/>
  </sheets>
  <definedNames>
    <definedName name="_xlnm.Print_Area" localSheetId="6">'Debiti'!$A$1:$AB$69</definedName>
    <definedName name="_xlnm.Print_Area" localSheetId="7">'ElencoFatture'!$C$1:$P$524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<sst xmlns="http://schemas.openxmlformats.org/spreadsheetml/2006/main" count="4194" uniqueCount="1286">
  <si>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</si>
  <si>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</si>
  <si>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</si>
  <si>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</si>
  <si>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</si>
  <si>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</si>
  <si>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</si>
  <si>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</si>
  <si>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</si>
  <si>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</si>
  <si>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</si>
  <si>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</si>
  <si>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</si>
  <si>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</si>
  <si>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</si>
  <si>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</si>
  <si>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</si>
  <si>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</si>
  <si>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</si>
  <si>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</si>
  <si>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</si>
  <si>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</si>
  <si>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</si>
  <si>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</si>
  <si>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</si>
  <si>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</si>
  <si>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</si>
  <si>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</si>
  <si>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</si>
  <si>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</si>
  <si>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</si>
  <si>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</si>
  <si>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</si>
  <si>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</si>
  <si>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</si>
  <si>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</si>
  <si>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</si>
  <si>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</si>
  <si>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</si>
  <si>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</si>
  <si>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</si>
  <si>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</si>
  <si>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</si>
  <si>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</si>
  <si>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</si>
  <si>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</si>
  <si>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</si>
  <si>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</si>
  <si>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</si>
  <si>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</si>
  <si>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</si>
  <si>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</si>
  <si>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</si>
  <si>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</si>
  <si>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</si>
  <si>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</si>
  <si>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</si>
  <si>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</si>
  <si>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</si>
  <si>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</si>
  <si>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</si>
  <si>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</si>
  <si>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</si>
  <si>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</si>
  <si>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</si>
  <si>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</si>
  <si>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</si>
  <si>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</si>
  <si>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</si>
  <si>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</si>
  <si>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</si>
  <si>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</si>
  <si>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Comunicazione dello Stock del Debito Commerciale al 31 Dicembre alla Data del 31/12/2023</t>
  </si>
  <si>
    <t>Ammontare Complessivo dei Debiti</t>
  </si>
  <si>
    <t>Ammontare Complessivo dei Debiti (AL NETTO DELL'IVA SPLIT PAYMENT)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</si>
  <si>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</si>
  <si>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</si>
  <si>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</si>
  <si>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</si>
  <si>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</si>
  <si>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</si>
  <si>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</si>
  <si>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</si>
  <si>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</si>
  <si>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</si>
  <si>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</si>
  <si>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</si>
  <si>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</si>
  <si>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2022 (STOCK-2)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</si>
  <si>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</si>
  <si>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</si>
  <si>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</si>
  <si>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</si>
  <si>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</si>
  <si>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</si>
  <si>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</si>
  <si>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</si>
  <si>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</si>
  <si>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</si>
  <si>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2023 (STOCK-1)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</si>
  <si>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</si>
  <si>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</si>
  <si>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</si>
  <si>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</si>
  <si>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</si>
  <si>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</si>
  <si>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</si>
  <si>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</si>
  <si>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</si>
  <si>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(se non valorizzata, la Data di Protocollo o la Data di Registrazione) è relativa all'Anno 2023.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</si>
  <si>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</si>
  <si>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</si>
  <si>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</si>
  <si>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</si>
  <si>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Baldissero d'Alba</t>
  </si>
  <si>
    <t>Vengono visualizzate tutte le Fatture SCADUTE E NON PAGATE al 31/12/2023</t>
  </si>
  <si>
    <t>0,00</t>
  </si>
  <si>
    <t>4</t>
  </si>
  <si>
    <t>09/01/2023</t>
  </si>
  <si>
    <t>P</t>
  </si>
  <si>
    <t>IMPEGNO DI SPESA REVISORE DEI CONTI 2022</t>
  </si>
  <si>
    <t>CALANDRA CLAUDIA</t>
  </si>
  <si>
    <t>02450740044</t>
  </si>
  <si>
    <t>13/01/2023</t>
  </si>
  <si>
    <t>NO</t>
  </si>
  <si>
    <t>1077</t>
  </si>
  <si>
    <t>06/12/2022</t>
  </si>
  <si>
    <t>VENDITA</t>
  </si>
  <si>
    <t>Z7538E733B</t>
  </si>
  <si>
    <t>VALORZI FERRUCCIO</t>
  </si>
  <si>
    <t>02875700045</t>
  </si>
  <si>
    <t>03/01/2023</t>
  </si>
  <si>
    <t>642/FE</t>
  </si>
  <si>
    <t>30/12/2022</t>
  </si>
  <si>
    <t>Fattura cessioni carburanti</t>
  </si>
  <si>
    <t>Z073501410</t>
  </si>
  <si>
    <t>FRANZERO MAURIZIO</t>
  </si>
  <si>
    <t>01314070051</t>
  </si>
  <si>
    <t>1068/FE</t>
  </si>
  <si>
    <t>BERTOLUSSO ALDO</t>
  </si>
  <si>
    <t>03565690041</t>
  </si>
  <si>
    <t>6 / 3589 / 2022</t>
  </si>
  <si>
    <t>31/12/2022</t>
  </si>
  <si>
    <t>FATTURA</t>
  </si>
  <si>
    <t>Z9034AE041</t>
  </si>
  <si>
    <t>ALMA S.P.A.  CENTRO SERVIZI</t>
  </si>
  <si>
    <t>00572290047</t>
  </si>
  <si>
    <t>11/01/2023</t>
  </si>
  <si>
    <t>18</t>
  </si>
  <si>
    <t>12/01/2023</t>
  </si>
  <si>
    <t>RINNOVO SERVIZI INTERNET LEGATI AL SITO ISTITUZIONALE ANNO 2022</t>
  </si>
  <si>
    <t>Z3A34A77B2</t>
  </si>
  <si>
    <t>LEONARDO WEB S.R.L. - INFORMATION TECHNOLOGY</t>
  </si>
  <si>
    <t>02820440044</t>
  </si>
  <si>
    <t>1899</t>
  </si>
  <si>
    <t>FATTURA IMMEDIATA SP ENTI PUBBLICI</t>
  </si>
  <si>
    <t>Z90363F362</t>
  </si>
  <si>
    <t>MACPAL SAS di GALLO ALESSANDRO &amp; C.</t>
  </si>
  <si>
    <t>03151840042</t>
  </si>
  <si>
    <t>0001103178</t>
  </si>
  <si>
    <t>ZBD323A7A3</t>
  </si>
  <si>
    <t>M.T. SPA</t>
  </si>
  <si>
    <t>02638260402</t>
  </si>
  <si>
    <t>0002106246</t>
  </si>
  <si>
    <t>FATT. IVA SPLIT P.</t>
  </si>
  <si>
    <t>1423</t>
  </si>
  <si>
    <t>CANONE GESTIONE RACCOLTA DIFFERENZIATA ANNO 2022</t>
  </si>
  <si>
    <t>4579251577</t>
  </si>
  <si>
    <t>S.T.R. SOCIETA' TRATTAMENTO RIFIUTI S.R.L.</t>
  </si>
  <si>
    <t>02996810046</t>
  </si>
  <si>
    <t>10/01/2023</t>
  </si>
  <si>
    <t>89</t>
  </si>
  <si>
    <t>19/01/2023</t>
  </si>
  <si>
    <t>SPESE PER GESTIONE RACCOLTA DIFFERENZIATA E SMALTIMENTO RIFIUTI ANNO 2022</t>
  </si>
  <si>
    <t>21/01/2023</t>
  </si>
  <si>
    <t>31</t>
  </si>
  <si>
    <t>17/01/2023</t>
  </si>
  <si>
    <t>SPESE PER SERVIZIO DI RACCOLTA E TRASPORTO RSU ANNO 2022</t>
  </si>
  <si>
    <t>2000699078</t>
  </si>
  <si>
    <t>SPESE PER PULIZIA DEGLI UFFICI COMINALI</t>
  </si>
  <si>
    <t>ZD937ACBF2</t>
  </si>
  <si>
    <t>CAMST SOC. COOP. A R.L.</t>
  </si>
  <si>
    <t>00501611206</t>
  </si>
  <si>
    <t>2000699079</t>
  </si>
  <si>
    <t>SERVIZIO DI ASSITENZA BAMBINI SCUOLA INFANZIA DURANTE IL TRASPORTO SULLO SCUOLABUS COMUNALE A/S 2022-2023</t>
  </si>
  <si>
    <t>2000699076</t>
  </si>
  <si>
    <t>SPESE PER PASTI ANNO SCOLASTICO 2022-2023</t>
  </si>
  <si>
    <t>Z7D37ACBA9</t>
  </si>
  <si>
    <t>2000699077</t>
  </si>
  <si>
    <t>MENSA SCOLASTICA</t>
  </si>
  <si>
    <t>FE000120230000138886</t>
  </si>
  <si>
    <t>FE000120230000000000138886B/BOLLETTAZIONE MASSIVA Fornitura di energia elettrica</t>
  </si>
  <si>
    <t>Z7D337A615</t>
  </si>
  <si>
    <t>AGSM ENERGIA S.P.A.</t>
  </si>
  <si>
    <t>02968430237</t>
  </si>
  <si>
    <t>FE000120230000138893</t>
  </si>
  <si>
    <t>FE000120230000000000138893B/BOLLETTAZIONE MASSIVA Fornitura di energia elettrica</t>
  </si>
  <si>
    <t>FE000120230000138888</t>
  </si>
  <si>
    <t>FE000120230000000000138888B/BOLLETTAZIONE MASSIVA Fornitura di energia elettrica</t>
  </si>
  <si>
    <t>16/01/2023</t>
  </si>
  <si>
    <t>FE000120230000138889</t>
  </si>
  <si>
    <t>FE000120230000000000138889B/BOLLETTAZIONE MASSIVA Fornitura di energia elettrica</t>
  </si>
  <si>
    <t>FE000120230000138826</t>
  </si>
  <si>
    <t>FE000120230000000000138826B/BOLLETTAZIONE MASSIVA Fornitura di energia elettrica</t>
  </si>
  <si>
    <t>FE000120230000138890</t>
  </si>
  <si>
    <t>FE000120230000000000138890B/BOLLETTAZIONE MASSIVA Fornitura di energia elettrica</t>
  </si>
  <si>
    <t>FE000120230000138892</t>
  </si>
  <si>
    <t>FE000120230000000000138892B/BOLLETTAZIONE MASSIVA Fornitura di energia elettrica</t>
  </si>
  <si>
    <t>FE000120230000138887</t>
  </si>
  <si>
    <t>FE000120230000000000138887B/BOLLETTAZIONE MASSIVA Fornitura di energia elettrica</t>
  </si>
  <si>
    <t>FE000120230000138891</t>
  </si>
  <si>
    <t>FE000120230000000000138891B/BOLLETTAZIONE MASSIVA Fornitura di energia elettrica</t>
  </si>
  <si>
    <t>1023008392</t>
  </si>
  <si>
    <t>20/01/2023</t>
  </si>
  <si>
    <t>30069328-003</t>
  </si>
  <si>
    <t>Z9930A629B</t>
  </si>
  <si>
    <t>POSTE ITALIANE S.P.A. DCA - SERV.INCASSO CREDITI</t>
  </si>
  <si>
    <t>01114601006</t>
  </si>
  <si>
    <t>25/01/2023</t>
  </si>
  <si>
    <t>2040/230001051</t>
  </si>
  <si>
    <t>CLI 00603478</t>
  </si>
  <si>
    <t>ZA93985FEA</t>
  </si>
  <si>
    <t>MYO SPA</t>
  </si>
  <si>
    <t>03222970406</t>
  </si>
  <si>
    <t>0000026/B</t>
  </si>
  <si>
    <t>SERVIZIO DI ASSITENZA PER L'AUTONOMIA AGLI ALUNNI PORTATORI DI HANDICAP - ANNO SCOLASTICO 2022/2023</t>
  </si>
  <si>
    <t>ZB937ACC25</t>
  </si>
  <si>
    <t>COOPERATIVA OPERATORI SOCIALI C.O.S. SOC. COOP. SOCIALE</t>
  </si>
  <si>
    <t>01741220048</t>
  </si>
  <si>
    <t>24/01/2023</t>
  </si>
  <si>
    <t>FE000120230000287942</t>
  </si>
  <si>
    <t>FE000120230000000000287942B/BOLLETTAZIONE MASSIVA Fornitura di energia elettrica</t>
  </si>
  <si>
    <t>26/01/2023</t>
  </si>
  <si>
    <t>FE000120230000352532</t>
  </si>
  <si>
    <t>03/02/2023</t>
  </si>
  <si>
    <t>FE000120230000000000352532B/BOLLETTAZIONE MASSIVA Fornitura di energia elettrica</t>
  </si>
  <si>
    <t>05/02/2023</t>
  </si>
  <si>
    <t>22PA</t>
  </si>
  <si>
    <t>CONTRIBUTO AMBIENTALE CONAI ASSOLTO</t>
  </si>
  <si>
    <t>ZA239CFD74</t>
  </si>
  <si>
    <t>EQUIPAGGIAMENTI SPECIALI S.R.L.</t>
  </si>
  <si>
    <t>03682890045</t>
  </si>
  <si>
    <t>3/2</t>
  </si>
  <si>
    <t>ZDB3985FAA</t>
  </si>
  <si>
    <t>S.F.E.L. SERVIZI E FORNITURE PER ENTI LOCALI S.N.C.</t>
  </si>
  <si>
    <t>00163810047</t>
  </si>
  <si>
    <t>27/01/2023</t>
  </si>
  <si>
    <t>8A00093993</t>
  </si>
  <si>
    <t>09/02/2023</t>
  </si>
  <si>
    <t>Fattura Febbraio 23: Periodo 2/23 Dic - Gen</t>
  </si>
  <si>
    <t>Z940C52E25</t>
  </si>
  <si>
    <t>TELECOM ITALIA S.P.A.</t>
  </si>
  <si>
    <t>00488410010</t>
  </si>
  <si>
    <t>13/02/2023</t>
  </si>
  <si>
    <t>2023412023000000205</t>
  </si>
  <si>
    <t>30/01/2023</t>
  </si>
  <si>
    <t>BOLLETTE_PA_EEEL20230412023000000205B/BOLLETTAZIONE MASSIVA</t>
  </si>
  <si>
    <t>ZF23646EDD</t>
  </si>
  <si>
    <t>EGEA COMMERCIALE S.R.L.</t>
  </si>
  <si>
    <t>02439760162</t>
  </si>
  <si>
    <t>04/02/2023</t>
  </si>
  <si>
    <t>96/FE</t>
  </si>
  <si>
    <t>31/01/2023</t>
  </si>
  <si>
    <t>15000067</t>
  </si>
  <si>
    <t>VENDITA CLIENTI</t>
  </si>
  <si>
    <t>Z6E3112A36</t>
  </si>
  <si>
    <t>ELSYNET S.r.l.</t>
  </si>
  <si>
    <t>03178070045</t>
  </si>
  <si>
    <t>02/02/2023</t>
  </si>
  <si>
    <t>2000607766</t>
  </si>
  <si>
    <t>17/02/2023</t>
  </si>
  <si>
    <t>2000607765</t>
  </si>
  <si>
    <t>2000607767</t>
  </si>
  <si>
    <t>15/02/2023</t>
  </si>
  <si>
    <t>4/FE</t>
  </si>
  <si>
    <t>184</t>
  </si>
  <si>
    <t>0000116/B</t>
  </si>
  <si>
    <t>COOPERATIVA COESIONI SOCIALI SOC.COOP.SOC.</t>
  </si>
  <si>
    <t>02531620041</t>
  </si>
  <si>
    <t>14/02/2023</t>
  </si>
  <si>
    <t>169.2023</t>
  </si>
  <si>
    <t>01/02/2023</t>
  </si>
  <si>
    <t>LAVORI DI EFFICIENTAMENTO ENERGETICO FABBRICATO COMUNALE IN VIA XXV APRILE 10-12 MEDIANTE REALIZZAZIONE SU COPERTURA DI IMPIANTO FOTOVOLTAICO - APPROVAZIONE PROGETTO DEFINITIVO-ESECUTIVO</t>
  </si>
  <si>
    <t>Z863588007</t>
  </si>
  <si>
    <t>STUDIO SIGAUDO SRL</t>
  </si>
  <si>
    <t>10459410014</t>
  </si>
  <si>
    <t>22FVRW202595</t>
  </si>
  <si>
    <t>Determina: determina n. 67 del 27.06.2022</t>
  </si>
  <si>
    <t>Z1036F1D44</t>
  </si>
  <si>
    <t>RANDSTAD ITALIA S.P.A. - SOCIETA' UNIPERSONALE</t>
  </si>
  <si>
    <t>10538750968</t>
  </si>
  <si>
    <t>21/02/2023</t>
  </si>
  <si>
    <t>1PA</t>
  </si>
  <si>
    <t>BERTOLUSSO MATTEO</t>
  </si>
  <si>
    <t>03921990044</t>
  </si>
  <si>
    <t>2000607764</t>
  </si>
  <si>
    <t>1023030516</t>
  </si>
  <si>
    <t>06/02/2023</t>
  </si>
  <si>
    <t>22/02/2023</t>
  </si>
  <si>
    <t>FE000120230000442996</t>
  </si>
  <si>
    <t>16/02/2023</t>
  </si>
  <si>
    <t>FE000120230000000000442996B/BOLLETTAZIONE MASSIVA Fornitura di energia elettrica</t>
  </si>
  <si>
    <t>18/02/2023</t>
  </si>
  <si>
    <t>V0/11764</t>
  </si>
  <si>
    <t>Fattura Energia Elettrica</t>
  </si>
  <si>
    <t>94701295AC</t>
  </si>
  <si>
    <t>GLOBAL POWER SpA</t>
  </si>
  <si>
    <t>03443420231</t>
  </si>
  <si>
    <t>V0/11765</t>
  </si>
  <si>
    <t>V0/11766</t>
  </si>
  <si>
    <t>Fattura Energia Elettrica SCUOLE</t>
  </si>
  <si>
    <t>V0/11767</t>
  </si>
  <si>
    <t>Fattura Energia Elettrica SCUOLE VIA XXV APRILE</t>
  </si>
  <si>
    <t>V0/11768</t>
  </si>
  <si>
    <t>V0/11769</t>
  </si>
  <si>
    <t>Fattura Energia Elettrica loc Aprato</t>
  </si>
  <si>
    <t>V0/11770</t>
  </si>
  <si>
    <t>Fattura Energia Elettrica Municipio</t>
  </si>
  <si>
    <t>V0/11771</t>
  </si>
  <si>
    <t>Fattura Energia Elettrica via Roma sn</t>
  </si>
  <si>
    <t>V0/11772</t>
  </si>
  <si>
    <t>Fattura Energia Elettrica illuminazione pubblica</t>
  </si>
  <si>
    <t>1</t>
  </si>
  <si>
    <t>Fattura di vendita</t>
  </si>
  <si>
    <t>Z46398F7AD</t>
  </si>
  <si>
    <t>ASSOCIAZIONE CULTURALE SPIRITO ROERO</t>
  </si>
  <si>
    <t>03335320044</t>
  </si>
  <si>
    <t>24/02/2023</t>
  </si>
  <si>
    <t>15000091</t>
  </si>
  <si>
    <t>ZF2394C366</t>
  </si>
  <si>
    <t>202/FE</t>
  </si>
  <si>
    <t>28/02/2023</t>
  </si>
  <si>
    <t>ZEE3A2AF4E</t>
  </si>
  <si>
    <t>01/03/2023</t>
  </si>
  <si>
    <t>421</t>
  </si>
  <si>
    <t>06/03/2023</t>
  </si>
  <si>
    <t>15/03/2023</t>
  </si>
  <si>
    <t>480</t>
  </si>
  <si>
    <t>16/03/2023</t>
  </si>
  <si>
    <t>368</t>
  </si>
  <si>
    <t>03/03/2023</t>
  </si>
  <si>
    <t>06/2023PA</t>
  </si>
  <si>
    <t>11/03/2023</t>
  </si>
  <si>
    <t>IMPEGNO DI SPESA PER ACQUISTO LIBRI BIBLIOTECA</t>
  </si>
  <si>
    <t>ZD53A4AA55</t>
  </si>
  <si>
    <t>PREMIATA LIBRERIA MARCONI S.N.C.</t>
  </si>
  <si>
    <t>03186460048</t>
  </si>
  <si>
    <t>FATTPA 2_23</t>
  </si>
  <si>
    <t>Interventi di ripristino della funzionalità idraulica del Rio Largo. Rifacimento scogliera in sponda sin. e soglie fondo alveo. Intervento CN_A18_622_19_440. C.U.P.:H67D20000000002</t>
  </si>
  <si>
    <t>Z7433ED304</t>
  </si>
  <si>
    <t>ROLFO SERGIO  STUDIO GEOLOGICO</t>
  </si>
  <si>
    <t>02498360045</t>
  </si>
  <si>
    <t>2/enti</t>
  </si>
  <si>
    <t>31/03/2023</t>
  </si>
  <si>
    <t>IMPEGNO PER PULIZIA FOSSI STRADE COMUNALI E TRINCIATURA RIO</t>
  </si>
  <si>
    <t>Z763A63A40</t>
  </si>
  <si>
    <t>G.S. GEO.SCAVI DI IBERTI ANGELO &amp; C.  S.A.S.</t>
  </si>
  <si>
    <t>02861320048</t>
  </si>
  <si>
    <t>06/04/2023</t>
  </si>
  <si>
    <t>V0/18454</t>
  </si>
  <si>
    <t>02/03/2023</t>
  </si>
  <si>
    <t>V0/18455</t>
  </si>
  <si>
    <t>V0/18456</t>
  </si>
  <si>
    <t>V0/18457</t>
  </si>
  <si>
    <t>V0/18458</t>
  </si>
  <si>
    <t>V0/18459</t>
  </si>
  <si>
    <t>V0/18460</t>
  </si>
  <si>
    <t>V0/18461</t>
  </si>
  <si>
    <t>V0/18462</t>
  </si>
  <si>
    <t>23FVRW033607</t>
  </si>
  <si>
    <t>30/03/2023</t>
  </si>
  <si>
    <t>Causale documento: ARRETRATI CCNL</t>
  </si>
  <si>
    <t>12/04/2023</t>
  </si>
  <si>
    <t>V0/26945</t>
  </si>
  <si>
    <t>01/04/2023</t>
  </si>
  <si>
    <t>03/04/2023</t>
  </si>
  <si>
    <t>V0/26946</t>
  </si>
  <si>
    <t>V0/26947</t>
  </si>
  <si>
    <t>V0/26948</t>
  </si>
  <si>
    <t>V0/26949</t>
  </si>
  <si>
    <t>V0/26950</t>
  </si>
  <si>
    <t>V0/26951</t>
  </si>
  <si>
    <t>V0/26952</t>
  </si>
  <si>
    <t>689</t>
  </si>
  <si>
    <t>28/03/2023</t>
  </si>
  <si>
    <t>SPESE PER SERVIZIO DI RACCOLTA E TRASPORTO RSU ANNO 2023 MESE GENNAIO</t>
  </si>
  <si>
    <t>958</t>
  </si>
  <si>
    <t>SPESE PER SERVIZIO DI RACCOLTA E TRASPORTO RSU ANNO 2023 MESE FEBBRAIO</t>
  </si>
  <si>
    <t>08/04/2023</t>
  </si>
  <si>
    <t>1231</t>
  </si>
  <si>
    <t>07/04/2023</t>
  </si>
  <si>
    <t>SPESE PER SERVIZIO DI RACCOLTA E TRASPORTO RSU ANNO 2023 MESE MARZO</t>
  </si>
  <si>
    <t>14/04/2023</t>
  </si>
  <si>
    <t>792</t>
  </si>
  <si>
    <t>29/03/2023</t>
  </si>
  <si>
    <t>1177</t>
  </si>
  <si>
    <t>05/04/2023</t>
  </si>
  <si>
    <t>CANONE GESTIONE RACCOLTA DIFFERENZIATA ANNO 2023</t>
  </si>
  <si>
    <t>13/04/2023</t>
  </si>
  <si>
    <t>1011</t>
  </si>
  <si>
    <t>11/04/2023</t>
  </si>
  <si>
    <t>1284</t>
  </si>
  <si>
    <t>903</t>
  </si>
  <si>
    <t>SPESE PER GESTIONE RACCOLTA DIFFERENZIATA E SMALTIMENTO RIFIUTI ANNO 2023</t>
  </si>
  <si>
    <t>1061</t>
  </si>
  <si>
    <t>1114</t>
  </si>
  <si>
    <t>636</t>
  </si>
  <si>
    <t>27/03/2023</t>
  </si>
  <si>
    <t>581</t>
  </si>
  <si>
    <t>23/03/2023</t>
  </si>
  <si>
    <t>851</t>
  </si>
  <si>
    <t>742</t>
  </si>
  <si>
    <t>1428</t>
  </si>
  <si>
    <t>19/04/2023</t>
  </si>
  <si>
    <t>1481</t>
  </si>
  <si>
    <t>17/04/2023</t>
  </si>
  <si>
    <t>20/04/2023</t>
  </si>
  <si>
    <t>1374</t>
  </si>
  <si>
    <t>76 A</t>
  </si>
  <si>
    <t>Z1839FBE79</t>
  </si>
  <si>
    <t>BOGLIANO S.R.L.</t>
  </si>
  <si>
    <t>00959440041</t>
  </si>
  <si>
    <t>3/168</t>
  </si>
  <si>
    <t>10/03/2023</t>
  </si>
  <si>
    <t>Z153A1643F</t>
  </si>
  <si>
    <t>3/233</t>
  </si>
  <si>
    <t>Z9E3AA8E2D</t>
  </si>
  <si>
    <t>2023/1962/2</t>
  </si>
  <si>
    <t>20/03/2023</t>
  </si>
  <si>
    <t>Ordine n. 23 del 16/03/2023; Canone servizio portale SisPago FrontOffice anno 2023</t>
  </si>
  <si>
    <t>Z873A64C8F</t>
  </si>
  <si>
    <t>SISCOM S.P.A.</t>
  </si>
  <si>
    <t>01778000040</t>
  </si>
  <si>
    <t>22/03/2023</t>
  </si>
  <si>
    <t>2023/810/2</t>
  </si>
  <si>
    <t>Determina Area Finanziaria n.126 del 21.12.2022</t>
  </si>
  <si>
    <t>Z923928767</t>
  </si>
  <si>
    <t>2023/2639/2</t>
  </si>
  <si>
    <t>Buono d'ordine Servizio Finanziario n.25 del 27.03.2023 - Impegno n.88/2023</t>
  </si>
  <si>
    <t>ZC03A507B3</t>
  </si>
  <si>
    <t>37/A</t>
  </si>
  <si>
    <t>FORNITURA APPARECCHIO DI ILLUMINAZIONE LOC. SIGOLA</t>
  </si>
  <si>
    <t>Z6E3A164B4</t>
  </si>
  <si>
    <t>SOGETE S.R.L.</t>
  </si>
  <si>
    <t>00773270046</t>
  </si>
  <si>
    <t>2023/808/2</t>
  </si>
  <si>
    <t>2023/1127/2</t>
  </si>
  <si>
    <t>07/03/2023</t>
  </si>
  <si>
    <t>Determina n.23 del 08.03.2022; Servizio di conservazione in outsourcing per l'anno 2023</t>
  </si>
  <si>
    <t>ZD9357E9D6</t>
  </si>
  <si>
    <t>08/03/2023</t>
  </si>
  <si>
    <t>000005/PA</t>
  </si>
  <si>
    <t>ACQUISTO SMARTPHONE GALAXY A04S BLACK 32 GB</t>
  </si>
  <si>
    <t>ZB739B2A87</t>
  </si>
  <si>
    <t>BI.EMME UFFICIO  S.R.L.</t>
  </si>
  <si>
    <t>02719700045</t>
  </si>
  <si>
    <t>6 / 69 / 2023</t>
  </si>
  <si>
    <t>8A00252656</t>
  </si>
  <si>
    <t>Fattura Aprile 23: Periodo 3/23 Feb - Mar</t>
  </si>
  <si>
    <t>16/04/2023</t>
  </si>
  <si>
    <t>317/FE</t>
  </si>
  <si>
    <t>15000154</t>
  </si>
  <si>
    <t>000051\PA</t>
  </si>
  <si>
    <t>GESTIONE MANUTENZIONE ESTINTORI ANNUALE</t>
  </si>
  <si>
    <t>Z0435603F6</t>
  </si>
  <si>
    <t>ALBA FIRE S.R.L.</t>
  </si>
  <si>
    <t>02131270049</t>
  </si>
  <si>
    <t>116/FE</t>
  </si>
  <si>
    <t>3PA</t>
  </si>
  <si>
    <t>13/03/2023</t>
  </si>
  <si>
    <t>MANUNTENZIONE ORDINARIA SCUOLABUS</t>
  </si>
  <si>
    <t>ZC13A2AA0A</t>
  </si>
  <si>
    <t>AUTORIPARAZIONI B.D.A.  s.n.c.</t>
  </si>
  <si>
    <t>03263410049</t>
  </si>
  <si>
    <t>4PA</t>
  </si>
  <si>
    <t>05/05/2023</t>
  </si>
  <si>
    <t>Ordinativo Numero 34 - 1 - Servizio Finanziario - SOSTITUZIONE RUOTE FIAT PANDA</t>
  </si>
  <si>
    <t>ZC13ADE3CB</t>
  </si>
  <si>
    <t>06/05/2023</t>
  </si>
  <si>
    <t>5PA</t>
  </si>
  <si>
    <t>MANUTENZIONE ORDINARIA FIAT PANDA + REVISIONE APE POKER</t>
  </si>
  <si>
    <t>ZFA3ADE378</t>
  </si>
  <si>
    <t>15000155</t>
  </si>
  <si>
    <t>VENDITA CLIENTI CANONE SCHEDA CELLULARE MESI FEBB MAR APR2023</t>
  </si>
  <si>
    <t>ZFA36B2DE1</t>
  </si>
  <si>
    <t>2023412023000000624</t>
  </si>
  <si>
    <t>BOLLETTE_PA_EEEL20230412023000000624B/BOLLETTAZIONE MASSIVA</t>
  </si>
  <si>
    <t>05002023000000129</t>
  </si>
  <si>
    <t>050020230000000000000129B/BOLLETTAZIONE MASSIVA</t>
  </si>
  <si>
    <t>TECNOEDIL S.P.A.</t>
  </si>
  <si>
    <t>00527910046</t>
  </si>
  <si>
    <t>05002023000000128</t>
  </si>
  <si>
    <t>050020230000000000000128B/BOLLETTAZIONE MASSIVA</t>
  </si>
  <si>
    <t>05002023000000130</t>
  </si>
  <si>
    <t>050020230000000000000130B/BOLLETTAZIONE MASSIVA</t>
  </si>
  <si>
    <t>595</t>
  </si>
  <si>
    <t>02/05/2023</t>
  </si>
  <si>
    <t>Z8C3AA5752</t>
  </si>
  <si>
    <t>03/05/2023</t>
  </si>
  <si>
    <t>2000618439</t>
  </si>
  <si>
    <t>24/03/2023</t>
  </si>
  <si>
    <t>SPESE PER LA PULIZIA DEGLI UFFICI COMUNALI</t>
  </si>
  <si>
    <t>2000618440</t>
  </si>
  <si>
    <t>2000625420</t>
  </si>
  <si>
    <t>000004/23/PA</t>
  </si>
  <si>
    <t>INTERVENTO DI RIPRISTINO GRUPPO DISTRIBUTORE  OLEODINAMICO PRESSO SCU0LE</t>
  </si>
  <si>
    <t>ZF23A164FC</t>
  </si>
  <si>
    <t>CLAUDIO ELEVATORI S.A.S.</t>
  </si>
  <si>
    <t>00677430043</t>
  </si>
  <si>
    <t>04/04/2023</t>
  </si>
  <si>
    <t>2000625419</t>
  </si>
  <si>
    <t>2000625417</t>
  </si>
  <si>
    <t>IMPEGNO DI SPESA PER PASTI SCUOLE</t>
  </si>
  <si>
    <t>2000618437</t>
  </si>
  <si>
    <t>2040/230011385</t>
  </si>
  <si>
    <t>Z803A511E7</t>
  </si>
  <si>
    <t>09/05/2023</t>
  </si>
  <si>
    <t>17/SP</t>
  </si>
  <si>
    <t>21/04/2023</t>
  </si>
  <si>
    <t>FATTURA IMMEDIATA SP PUBBLICA AMM.E</t>
  </si>
  <si>
    <t>Z8A3ACBE84</t>
  </si>
  <si>
    <t>TARDITI OFFICINE SRL</t>
  </si>
  <si>
    <t>02866340041</t>
  </si>
  <si>
    <t>29/04/2023</t>
  </si>
  <si>
    <t>2000618438</t>
  </si>
  <si>
    <t>2000625418</t>
  </si>
  <si>
    <t>0000219/B</t>
  </si>
  <si>
    <t>14/03/2023</t>
  </si>
  <si>
    <t>SERVZIO DI ASSISTENZA ALLE AUTONOMIE</t>
  </si>
  <si>
    <t>17/03/2023</t>
  </si>
  <si>
    <t>1023117609</t>
  </si>
  <si>
    <t>Z2D3A1B24A</t>
  </si>
  <si>
    <t>08/05/2023</t>
  </si>
  <si>
    <t>1654</t>
  </si>
  <si>
    <t>28/04/2023</t>
  </si>
  <si>
    <t>SPESE PER SERVIZIO DI RACCOLTA E TRASPORTO RSU ANNO 2023</t>
  </si>
  <si>
    <t>1546</t>
  </si>
  <si>
    <t>27/04/2023</t>
  </si>
  <si>
    <t>TRASPORTO E RACCOLTA RIFIUTI MESE DI APRILE</t>
  </si>
  <si>
    <t>1600</t>
  </si>
  <si>
    <t>1720</t>
  </si>
  <si>
    <t>04/05/2023</t>
  </si>
  <si>
    <t>2023/3024/2</t>
  </si>
  <si>
    <t>Vs. Ordine MEPA n.6087642 del 19.03.2021 - Determina n. 20 RF del 19/03/2021; Attività di manutenzione e assistenza sul software Siscom. Periodo: anno 2023 - Acconto</t>
  </si>
  <si>
    <t>ZB3310EC69</t>
  </si>
  <si>
    <t>2023/3077/2</t>
  </si>
  <si>
    <t>Contratto manutenzione servizi web Siscom per l'anno 2023; Attività di manutenzione e assistenza sul software Siscom. Periodo: integrazione anno 2023 - Acconto</t>
  </si>
  <si>
    <t>N:C</t>
  </si>
  <si>
    <t>413/FE</t>
  </si>
  <si>
    <t>30/04/2023</t>
  </si>
  <si>
    <t>000015/PA</t>
  </si>
  <si>
    <t>SERVIZIO DI NOLEGGIO MULTIFUNZIONE A COLORI PER 60 MESI - ANNO 2022</t>
  </si>
  <si>
    <t>Z4D25243A8</t>
  </si>
  <si>
    <t>23/04/2023</t>
  </si>
  <si>
    <t>0000319/B</t>
  </si>
  <si>
    <t>18/04/2023</t>
  </si>
  <si>
    <t>15000259</t>
  </si>
  <si>
    <t>01/05/2023</t>
  </si>
  <si>
    <t>15000258</t>
  </si>
  <si>
    <t>107/23</t>
  </si>
  <si>
    <t>Vendita Iva da versare a cura del cessionario o committente ai sensi dell'art. 17-ter del D.P.R. n. 633/1972 (scissione dei pagamenti)</t>
  </si>
  <si>
    <t>ZF13ADD73D</t>
  </si>
  <si>
    <t>VIBERTI LUCIANO S.a.s.</t>
  </si>
  <si>
    <t>01826500041</t>
  </si>
  <si>
    <t>22/04/2023</t>
  </si>
  <si>
    <t>1/PA</t>
  </si>
  <si>
    <t>10/05/2023</t>
  </si>
  <si>
    <t>Z313B13353</t>
  </si>
  <si>
    <t>ASS CULTURALE  ESPRESSIONE HIP HOP</t>
  </si>
  <si>
    <t>03454110044</t>
  </si>
  <si>
    <t>12/05/2023</t>
  </si>
  <si>
    <t>788</t>
  </si>
  <si>
    <t>22/05/2023</t>
  </si>
  <si>
    <t>Z683A50783</t>
  </si>
  <si>
    <t>60/A</t>
  </si>
  <si>
    <t>23/05/2023</t>
  </si>
  <si>
    <t>SOSTITUZIONE PALO ILLUMINAZIONE PUBBLICA S.P. 10 A SEGUITO DI INCIDENTE STRADALE</t>
  </si>
  <si>
    <t>Z6A3B11F64</t>
  </si>
  <si>
    <t>46/00</t>
  </si>
  <si>
    <t>IMPEGNO DI SPESA PER GESTIONE RIMOZIONE NEVE DALL'ABITATO STAGIONE INVERNALE 2022 - 2023</t>
  </si>
  <si>
    <t>Z3838625CD</t>
  </si>
  <si>
    <t>DARIO MANDRILE GROUP di Mandrile Dario Bartolomeo</t>
  </si>
  <si>
    <t>01968090041</t>
  </si>
  <si>
    <t>2162</t>
  </si>
  <si>
    <t>SPESE PER SERVIZIO DI RACCOLTA RIFIUTI INGOMBRNATI  MAGGIO ANNO 2023</t>
  </si>
  <si>
    <t>2104</t>
  </si>
  <si>
    <t>17/05/2023</t>
  </si>
  <si>
    <t>SPESE PER SERVIZIO DI RACCOLTA E TRASPORTO RSU ANNO 2023 MAGGIO</t>
  </si>
  <si>
    <t>20/05/2023</t>
  </si>
  <si>
    <t>2269</t>
  </si>
  <si>
    <t>25/05/2023</t>
  </si>
  <si>
    <t>CANONE GESTIONE RACCOLTA DIFFERENZIATA ANNO 2023 MESE MAGGIO</t>
  </si>
  <si>
    <t>2332</t>
  </si>
  <si>
    <t>31/05/2023</t>
  </si>
  <si>
    <t>SPESE PER GESTIONE RACCOLTA DIFFERENZIATA E SMALTIMENTO RIFIUTI ANNO 2023 ORGANICO MESE DI MAGGIO</t>
  </si>
  <si>
    <t>10/06/2023</t>
  </si>
  <si>
    <t>2044</t>
  </si>
  <si>
    <t>15/05/2023</t>
  </si>
  <si>
    <t>18/05/2023</t>
  </si>
  <si>
    <t>1839</t>
  </si>
  <si>
    <t>11/05/2023</t>
  </si>
  <si>
    <t>2386</t>
  </si>
  <si>
    <t>05/06/2023</t>
  </si>
  <si>
    <t>14/06/2023</t>
  </si>
  <si>
    <t>12/02</t>
  </si>
  <si>
    <t>SPESE PER GESTIONE RACCOLTA DIFFERENZIATA E SMALTIMENTO RIFIUTI ANNO 2023 CONGUAGLIO</t>
  </si>
  <si>
    <t>CONSORZIO ALBESE BRAIDESE SERVIZI RIFIUTI</t>
  </si>
  <si>
    <t>02298440047</t>
  </si>
  <si>
    <t>16/05/2023</t>
  </si>
  <si>
    <t>1890</t>
  </si>
  <si>
    <t>1949</t>
  </si>
  <si>
    <t>2003</t>
  </si>
  <si>
    <t>2215</t>
  </si>
  <si>
    <t>00000000890</t>
  </si>
  <si>
    <t>FATTURA DI VENDITA P.A.  #  CONTRIBUTO CONAI ASSOLTO OVE DOVUTO</t>
  </si>
  <si>
    <t>Z393AE32D5</t>
  </si>
  <si>
    <t>GADGET GROUP SRL - 26037  SAN GIOVANNI IN CROCE (CR)</t>
  </si>
  <si>
    <t>03379330172</t>
  </si>
  <si>
    <t>15/06/2023</t>
  </si>
  <si>
    <t>15000281</t>
  </si>
  <si>
    <t>ZD43B2D1E0</t>
  </si>
  <si>
    <t>15000282</t>
  </si>
  <si>
    <t>ZCC3B2D1AE</t>
  </si>
  <si>
    <t>000037/PA</t>
  </si>
  <si>
    <t>INTERVENTI DI MANUTENZIONI CENTRO ELETTRONICO</t>
  </si>
  <si>
    <t>Z2E38B1DB7</t>
  </si>
  <si>
    <t>000089\PA</t>
  </si>
  <si>
    <t>08/06/2023</t>
  </si>
  <si>
    <t>SOSTITUZIONE ESTINTORE  POLVERE</t>
  </si>
  <si>
    <t>Z343ADE30C</t>
  </si>
  <si>
    <t>8A00401335</t>
  </si>
  <si>
    <t>Fattura Giugno 23: Periodo 4/23 Apr - Mag</t>
  </si>
  <si>
    <t>16/06/2023</t>
  </si>
  <si>
    <t>1023163321</t>
  </si>
  <si>
    <t>1023148950</t>
  </si>
  <si>
    <t>01/06/2023</t>
  </si>
  <si>
    <t>531/FE</t>
  </si>
  <si>
    <t>2023412023000001048</t>
  </si>
  <si>
    <t>09/06/2023</t>
  </si>
  <si>
    <t>BOLLETTE_PA_EEEL20230412023000001048B/BOLLETTAZIONE MASSIVA LOCALITA' APRATO</t>
  </si>
  <si>
    <t>11/06/2023</t>
  </si>
  <si>
    <t>05002023000000599</t>
  </si>
  <si>
    <t>30/05/2023</t>
  </si>
  <si>
    <t>050020230000000000000599B/BOLLETTAZIONE MASSIVA</t>
  </si>
  <si>
    <t>ZE0377B1B1</t>
  </si>
  <si>
    <t>EGEA ACQUE SPA H2O</t>
  </si>
  <si>
    <t>05002023000001377</t>
  </si>
  <si>
    <t>050020230000000000001377B/BOLLETTAZIONE MASSIVA</t>
  </si>
  <si>
    <t>3/401</t>
  </si>
  <si>
    <t>Z7A3B64F56</t>
  </si>
  <si>
    <t>22/06/2023</t>
  </si>
  <si>
    <t>2000635136</t>
  </si>
  <si>
    <t>13/05/2023</t>
  </si>
  <si>
    <t>2000641874</t>
  </si>
  <si>
    <t>12/06/2023</t>
  </si>
  <si>
    <t>2000641871</t>
  </si>
  <si>
    <t>2000635133</t>
  </si>
  <si>
    <t>2000635135</t>
  </si>
  <si>
    <t>SERVIZIO DI PULIZIA EDIFICI COMUNALI</t>
  </si>
  <si>
    <t>2000641873</t>
  </si>
  <si>
    <t>2000635134</t>
  </si>
  <si>
    <t>2000641872</t>
  </si>
  <si>
    <t>0000399/B</t>
  </si>
  <si>
    <t>0000558/B</t>
  </si>
  <si>
    <t>13/06/2023</t>
  </si>
  <si>
    <t>21/06/2023</t>
  </si>
  <si>
    <t>11/00</t>
  </si>
  <si>
    <t>27/06/2023</t>
  </si>
  <si>
    <t>In riferimento alla fattura emessa è stata applicata l'opzione di cui agli art. 1 e 2 della L. 398/91</t>
  </si>
  <si>
    <t>Z1034A7824</t>
  </si>
  <si>
    <t>RIFUGIO DEL ROERO A.S.D.</t>
  </si>
  <si>
    <t>03198010047</t>
  </si>
  <si>
    <t>28/06/2023</t>
  </si>
  <si>
    <t>FATTPA 14_23</t>
  </si>
  <si>
    <t>21/07/2023</t>
  </si>
  <si>
    <t>Ordinativo Numero 48 - 4 - Servizio Tecnico - SURFINIE</t>
  </si>
  <si>
    <t>Z733BA6592</t>
  </si>
  <si>
    <t>ZOOLANDIA AGRICOLA SRL</t>
  </si>
  <si>
    <t>03366570046</t>
  </si>
  <si>
    <t>24/07/2023</t>
  </si>
  <si>
    <t>000066/PA</t>
  </si>
  <si>
    <t>31/07/2023</t>
  </si>
  <si>
    <t>NAS - TS - 233</t>
  </si>
  <si>
    <t>Z713BC4285</t>
  </si>
  <si>
    <t>03/08/2023</t>
  </si>
  <si>
    <t>0002102767</t>
  </si>
  <si>
    <t>30/06/2023</t>
  </si>
  <si>
    <t>11/07/2023</t>
  </si>
  <si>
    <t>00103/11</t>
  </si>
  <si>
    <t>12/07/2023</t>
  </si>
  <si>
    <t>AGGIORNAMENTO INVENTARIO DEI BENI ANNO 2022</t>
  </si>
  <si>
    <t>ENTI-REV S.R.L. SOC.ORGANIZZAZIONE ENTI LOCALI</t>
  </si>
  <si>
    <t>02037190044</t>
  </si>
  <si>
    <t>14/07/2023</t>
  </si>
  <si>
    <t>15000354</t>
  </si>
  <si>
    <t>01/07/2023</t>
  </si>
  <si>
    <t>02/07/2023</t>
  </si>
  <si>
    <t>15000353</t>
  </si>
  <si>
    <t>6 / 1222 / 2023</t>
  </si>
  <si>
    <t>07/07/2023</t>
  </si>
  <si>
    <t>000044/PA</t>
  </si>
  <si>
    <t>IMPEGNO PER SOSTITUZIONE SERVER</t>
  </si>
  <si>
    <t>Z613B11FE8</t>
  </si>
  <si>
    <t>10/07/2023</t>
  </si>
  <si>
    <t>000045/PA</t>
  </si>
  <si>
    <t>Z1F3B1316A</t>
  </si>
  <si>
    <t>08/07/2023</t>
  </si>
  <si>
    <t>000047/PA</t>
  </si>
  <si>
    <t>18/07/2023</t>
  </si>
  <si>
    <t>IMPEGNO PER GESTIONE FOTOCOPIATORE ANNO 2023 SERVIZIO DI NOLEGGIO MULTIFUNZIONE A COLORI PER 60 MESI - ANNO 2023</t>
  </si>
  <si>
    <t>22/07/2023</t>
  </si>
  <si>
    <t>000018/23/PA</t>
  </si>
  <si>
    <t>IMPEGNO DI SPESA PER SERVIZIO DI MANUTENZIONE  ED ASSISTENZA  TECNICA  ANNO 2023 ASCENSORE</t>
  </si>
  <si>
    <t>Z1135A5779</t>
  </si>
  <si>
    <t>03/07/2023</t>
  </si>
  <si>
    <t>000017/23/PA</t>
  </si>
  <si>
    <t>23314</t>
  </si>
  <si>
    <t>13/07/2023</t>
  </si>
  <si>
    <t>INTERVENTO DI RIPARAZIONE OMBRELLONE PRESSO SCUOLE</t>
  </si>
  <si>
    <t>ZF036589AE</t>
  </si>
  <si>
    <t>G.S. EXPO MARKET di Andrea Suino</t>
  </si>
  <si>
    <t>10684440018</t>
  </si>
  <si>
    <t>17/07/2023</t>
  </si>
  <si>
    <t>309</t>
  </si>
  <si>
    <t>[Effettua pagamento: https://secure.fattureincloud.it/pay-4DYM7Pcn0NCQoF18HOnkX3ggwRqIXGgi9CLKQ144YX8qTmLdfDl0srm859HACsIuixmF3TFQhiT2VSgEWATqGydNeR28NZjrp8JL]</t>
  </si>
  <si>
    <t>ZCC366B2DD</t>
  </si>
  <si>
    <t>LINEACONFORT MEDICALI di Monfredini Enrica</t>
  </si>
  <si>
    <t>03440820987</t>
  </si>
  <si>
    <t>2023412023000001637</t>
  </si>
  <si>
    <t>25/07/2023</t>
  </si>
  <si>
    <t>BOLLETTE_PA_EEEL20230412023000001637B/BOLLETTAZIONE MASSIVA</t>
  </si>
  <si>
    <t>26/07/2023</t>
  </si>
  <si>
    <t>2487</t>
  </si>
  <si>
    <t>20/06/2023</t>
  </si>
  <si>
    <t>2607</t>
  </si>
  <si>
    <t>26/06/2023</t>
  </si>
  <si>
    <t>1023176590</t>
  </si>
  <si>
    <t>04/07/2023</t>
  </si>
  <si>
    <t>BERTOLUSSO DAVIDE</t>
  </si>
  <si>
    <t>03264810049</t>
  </si>
  <si>
    <t>02/08/2023</t>
  </si>
  <si>
    <t>05002023000001696</t>
  </si>
  <si>
    <t>050020230000000000001696B/BOLLETTAZIONE MASSIVA</t>
  </si>
  <si>
    <t>01/08/2023</t>
  </si>
  <si>
    <t>05002023000001697</t>
  </si>
  <si>
    <t>050020230000000000001697B/BOLLETTAZIONE MASSIVA</t>
  </si>
  <si>
    <t>05002023000001698</t>
  </si>
  <si>
    <t>050020230000000000001698B/BOLLETTAZIONE MASSIVA</t>
  </si>
  <si>
    <t>1023201831</t>
  </si>
  <si>
    <t>28/07/2023</t>
  </si>
  <si>
    <t>2549</t>
  </si>
  <si>
    <t>773/FE</t>
  </si>
  <si>
    <t>2769</t>
  </si>
  <si>
    <t>05/07/2023</t>
  </si>
  <si>
    <t>2659</t>
  </si>
  <si>
    <t>3085</t>
  </si>
  <si>
    <t>20/07/2023</t>
  </si>
  <si>
    <t>2883</t>
  </si>
  <si>
    <t>3249</t>
  </si>
  <si>
    <t>04/08/2023</t>
  </si>
  <si>
    <t>07/08/2023</t>
  </si>
  <si>
    <t>2824</t>
  </si>
  <si>
    <t>06/07/2023</t>
  </si>
  <si>
    <t>2981</t>
  </si>
  <si>
    <t>19/07/2023</t>
  </si>
  <si>
    <t>2943</t>
  </si>
  <si>
    <t>3034</t>
  </si>
  <si>
    <t>012340001515</t>
  </si>
  <si>
    <t>IP</t>
  </si>
  <si>
    <t>ZD12ECA5A7</t>
  </si>
  <si>
    <t>IREN MERCATO S.P.A.</t>
  </si>
  <si>
    <t>01178580997</t>
  </si>
  <si>
    <t>V0/33898</t>
  </si>
  <si>
    <t>V0/33899</t>
  </si>
  <si>
    <t>V0/33900</t>
  </si>
  <si>
    <t>V0/33901</t>
  </si>
  <si>
    <t>V0/33902</t>
  </si>
  <si>
    <t>V0/33903</t>
  </si>
  <si>
    <t>V0/33904</t>
  </si>
  <si>
    <t>V0/33905</t>
  </si>
  <si>
    <t>V0/33906</t>
  </si>
  <si>
    <t>V0/53962</t>
  </si>
  <si>
    <t>V0/53957</t>
  </si>
  <si>
    <t>V0/26953</t>
  </si>
  <si>
    <t>V0/42133</t>
  </si>
  <si>
    <t>03/06/2023</t>
  </si>
  <si>
    <t>V0/42125</t>
  </si>
  <si>
    <t>V0/42126</t>
  </si>
  <si>
    <t>V0/42127</t>
  </si>
  <si>
    <t>V0/42128</t>
  </si>
  <si>
    <t>V0/42129</t>
  </si>
  <si>
    <t>V0/42131</t>
  </si>
  <si>
    <t>V0/48157</t>
  </si>
  <si>
    <t>V0/48158</t>
  </si>
  <si>
    <t>V0/48161</t>
  </si>
  <si>
    <t>V0/48163</t>
  </si>
  <si>
    <t>749/4</t>
  </si>
  <si>
    <t>MAGAZZINO CENTRALE</t>
  </si>
  <si>
    <t>18/06/2023</t>
  </si>
  <si>
    <t>V0/42130</t>
  </si>
  <si>
    <t>V0/42132</t>
  </si>
  <si>
    <t>V0/48155</t>
  </si>
  <si>
    <t>V0/48156</t>
  </si>
  <si>
    <t>V0/48159</t>
  </si>
  <si>
    <t>V0/48160</t>
  </si>
  <si>
    <t>V0/48162</t>
  </si>
  <si>
    <t>V0/53954</t>
  </si>
  <si>
    <t>V0/53955</t>
  </si>
  <si>
    <t>V0/53956</t>
  </si>
  <si>
    <t>V0/53958</t>
  </si>
  <si>
    <t>V0/53959</t>
  </si>
  <si>
    <t>V0/53960</t>
  </si>
  <si>
    <t>V0/53961</t>
  </si>
  <si>
    <t>750/4</t>
  </si>
  <si>
    <t>08/08/2023</t>
  </si>
  <si>
    <t>Ordinativo Numero 55 - 1 - Servizio Finanziario - ATTIVITA' DIDATTICHE ANNO 2022 2023</t>
  </si>
  <si>
    <t>ZDD3C24979</t>
  </si>
  <si>
    <t>I BAGETA SOCIETA' SEMPLICE AGRICOLA</t>
  </si>
  <si>
    <t>03320510047</t>
  </si>
  <si>
    <t>09/08/2023</t>
  </si>
  <si>
    <t>2/PA</t>
  </si>
  <si>
    <t>ATTIVITA' DIDATTICHE ANNO 2022 - 2023</t>
  </si>
  <si>
    <t>746/2023</t>
  </si>
  <si>
    <t>18/08/2023</t>
  </si>
  <si>
    <t>ATTIVITA' DA REMOTO PER MIGRAZIONE SOFTWARE E ARCHIVI GISMASTER</t>
  </si>
  <si>
    <t>ZA53BBBB81</t>
  </si>
  <si>
    <t>TECHNICAL DESIGN S.R.L.</t>
  </si>
  <si>
    <t>00595270042</t>
  </si>
  <si>
    <t>3/SP</t>
  </si>
  <si>
    <t>FATTURA VENDITA SPLIT PAYMENT</t>
  </si>
  <si>
    <t>Z7A3B472D4</t>
  </si>
  <si>
    <t>DELP ITALIA</t>
  </si>
  <si>
    <t>09996540960</t>
  </si>
  <si>
    <t>21/08/2023</t>
  </si>
  <si>
    <t>8A00552499</t>
  </si>
  <si>
    <t>10/08/2023</t>
  </si>
  <si>
    <t>Fattura Agosto 23: Periodo 5/23 Giu - Lug</t>
  </si>
  <si>
    <t>14/08/2023</t>
  </si>
  <si>
    <t>3385</t>
  </si>
  <si>
    <t>16/08/2023</t>
  </si>
  <si>
    <t>3440</t>
  </si>
  <si>
    <t>17/08/2023</t>
  </si>
  <si>
    <t>649/FE</t>
  </si>
  <si>
    <t>0000643/B</t>
  </si>
  <si>
    <t>SERVZIO DI ASSISTENZA ALLE AUTONOMIE MESE DI GIUGNO</t>
  </si>
  <si>
    <t>2000650760</t>
  </si>
  <si>
    <t>2000650761</t>
  </si>
  <si>
    <t>2000650762</t>
  </si>
  <si>
    <t>2000650763</t>
  </si>
  <si>
    <t>762/2023</t>
  </si>
  <si>
    <t>CANONE ASSISTENZA TECNICA E MANUTENZIONE  SOFTWARE GISMASTER ANNUALITA' 2023</t>
  </si>
  <si>
    <t>Z31327EF53</t>
  </si>
  <si>
    <t>850E</t>
  </si>
  <si>
    <t>19/09/2023</t>
  </si>
  <si>
    <t>Documento con saldo pari a 150,00</t>
  </si>
  <si>
    <t>ZB73C7AB93</t>
  </si>
  <si>
    <t>ASSOCIAZIONE NAZIONALE UFFICIALI STATO CIVILE E ANAGRAFE</t>
  </si>
  <si>
    <t>90000910373</t>
  </si>
  <si>
    <t>25/09/2023</t>
  </si>
  <si>
    <t>3617</t>
  </si>
  <si>
    <t>15/09/2023</t>
  </si>
  <si>
    <t>RIFUITI URBANI MISTI MESE DI AGOSTO 2023</t>
  </si>
  <si>
    <t>24/09/2023</t>
  </si>
  <si>
    <t>3873</t>
  </si>
  <si>
    <t>27/09/2023</t>
  </si>
  <si>
    <t>3712</t>
  </si>
  <si>
    <t>21/09/2023</t>
  </si>
  <si>
    <t>22/09/2023</t>
  </si>
  <si>
    <t>3766</t>
  </si>
  <si>
    <t>3822</t>
  </si>
  <si>
    <t>3933</t>
  </si>
  <si>
    <t>organico servizio raccolta  e trasporto mese di agosto</t>
  </si>
  <si>
    <t>28/09/2023</t>
  </si>
  <si>
    <t>3528</t>
  </si>
  <si>
    <t>08/09/2023</t>
  </si>
  <si>
    <t>13/09/2023</t>
  </si>
  <si>
    <t>V0/66106</t>
  </si>
  <si>
    <t>02/10/2023</t>
  </si>
  <si>
    <t>V0/66107</t>
  </si>
  <si>
    <t>V0/66108</t>
  </si>
  <si>
    <t>V0/66109</t>
  </si>
  <si>
    <t>V0/66110</t>
  </si>
  <si>
    <t>V0/66111</t>
  </si>
  <si>
    <t>Fattura Energia Elettrica LOCALITA' APRATO</t>
  </si>
  <si>
    <t>V0/66112</t>
  </si>
  <si>
    <t>Fattura Energia Elettrica MUNICIPIO</t>
  </si>
  <si>
    <t>V0/66113</t>
  </si>
  <si>
    <t>Fattura Energia Elettrica VIA ROMA</t>
  </si>
  <si>
    <t>V0/66114</t>
  </si>
  <si>
    <t>Fattura Energia Elettrica ILLUMINAZIONE PUBBLICA MESE DI AGOSTO</t>
  </si>
  <si>
    <t>V0/59420</t>
  </si>
  <si>
    <t>01/09/2023</t>
  </si>
  <si>
    <t>Fattura Energia Elettrica CIMITERO</t>
  </si>
  <si>
    <t>02/09/2023</t>
  </si>
  <si>
    <t>V0/59421</t>
  </si>
  <si>
    <t>Fattura Energia Elettrica VIA XXV APRILE</t>
  </si>
  <si>
    <t>V0/59422</t>
  </si>
  <si>
    <t>V0/59423</t>
  </si>
  <si>
    <t>V0/59425</t>
  </si>
  <si>
    <t>V0/59424</t>
  </si>
  <si>
    <t>V0/59426</t>
  </si>
  <si>
    <t>V0/59427</t>
  </si>
  <si>
    <t>V0/59428</t>
  </si>
  <si>
    <t>64</t>
  </si>
  <si>
    <t>ZB02A026AE</t>
  </si>
  <si>
    <t>G.E.G. ENERGY S.R.L.</t>
  </si>
  <si>
    <t>03514610041</t>
  </si>
  <si>
    <t>30/09/2023</t>
  </si>
  <si>
    <t>4049</t>
  </si>
  <si>
    <t>29/09/2023</t>
  </si>
  <si>
    <t>09/10/2023</t>
  </si>
  <si>
    <t>4102</t>
  </si>
  <si>
    <t>11/10/2023</t>
  </si>
  <si>
    <t>298</t>
  </si>
  <si>
    <t>20/09/2023</t>
  </si>
  <si>
    <t>Z9E3A50857</t>
  </si>
  <si>
    <t>32/002</t>
  </si>
  <si>
    <t>CODICE 09.02.1 VOCE BIL. 3650 CAP. 10 ART. 3 IMPEGNO N. 148 CODICE CIG: ZD43BC235B</t>
  </si>
  <si>
    <t>ZD43BC235B</t>
  </si>
  <si>
    <t>SACCHETTO GIUSEPPE</t>
  </si>
  <si>
    <t>01473920054</t>
  </si>
  <si>
    <t>33/002</t>
  </si>
  <si>
    <t>CODICE 09.02.1 VOCE BIL. 3650 CAP. 10 ART. 3 IMPEGNO N. 175 CODICE CIG: Z3D3C51A22</t>
  </si>
  <si>
    <t>Z3D3C51A22</t>
  </si>
  <si>
    <t>2040/230023354</t>
  </si>
  <si>
    <t>ZA23C96ED0</t>
  </si>
  <si>
    <t>04/10/2023</t>
  </si>
  <si>
    <t>2040/230023926</t>
  </si>
  <si>
    <t>06/10/2023</t>
  </si>
  <si>
    <t>10/10/2023</t>
  </si>
  <si>
    <t>530</t>
  </si>
  <si>
    <t>01/10/2023</t>
  </si>
  <si>
    <t>FPA 1/23</t>
  </si>
  <si>
    <t>Veicolo: Scuolabus Mercedes Sprinter - Targa:DW033NR - Det.N 59 del 26/09/2023</t>
  </si>
  <si>
    <t>Z033C96F19</t>
  </si>
  <si>
    <t>LISA MARCO - CARROZZERIA MECCANICA</t>
  </si>
  <si>
    <t>03793220041</t>
  </si>
  <si>
    <t>2023  1461/E</t>
  </si>
  <si>
    <t>impegno di spesa per gestione servizio di pulizia edifici comunali -provvedimenti</t>
  </si>
  <si>
    <t>ZE93CA83D0</t>
  </si>
  <si>
    <t>G.M.I.  SERVIZI S.R.L.</t>
  </si>
  <si>
    <t>09226890011</t>
  </si>
  <si>
    <t>07/10/2023</t>
  </si>
  <si>
    <t>2023  1462/E</t>
  </si>
  <si>
    <t>SERVIZIO ASSISTENZA SCUOLABUS ANNO 2023 - 2024 - PROVVEDIMENTI</t>
  </si>
  <si>
    <t>ZAB3CA83C5</t>
  </si>
  <si>
    <t>Servizio di decespugliazione  affidamento  impegno</t>
  </si>
  <si>
    <t>Z5B2D078E5</t>
  </si>
  <si>
    <t>BONO MANUELE  AZIENDA AGRICOLA</t>
  </si>
  <si>
    <t>02714120041</t>
  </si>
  <si>
    <t>2023412023000002120</t>
  </si>
  <si>
    <t>BOLLETTE_PA_EEEL20230412023000002120B/BOLLETTAZIONE MASSIVA</t>
  </si>
  <si>
    <t>1023230328</t>
  </si>
  <si>
    <t>30069328-003 SPESE POSTALI CONTI DI CREDITO</t>
  </si>
  <si>
    <t>09/09/2023</t>
  </si>
  <si>
    <t>1023252574</t>
  </si>
  <si>
    <t>2023  1460/E</t>
  </si>
  <si>
    <t>IMPEGNO DI SPESA PER PASTI SCUOLE MESE DI SETTEMBRE</t>
  </si>
  <si>
    <t>9881973E15</t>
  </si>
  <si>
    <t>941/FE</t>
  </si>
  <si>
    <t>842/FE</t>
  </si>
  <si>
    <t>31/08/2023</t>
  </si>
  <si>
    <t>Fattura cessioni carburanti MEZZI  COMUNALI</t>
  </si>
  <si>
    <t>191/2023</t>
  </si>
  <si>
    <t>REALIZZAZIONE IMPIANTO SEGNALETICO URBANISTICO "FONTANA APRATO"</t>
  </si>
  <si>
    <t>Z3A3C7CB93</t>
  </si>
  <si>
    <t>BRERO PAOLO</t>
  </si>
  <si>
    <t>02321230046</t>
  </si>
  <si>
    <t>16/10/2023</t>
  </si>
  <si>
    <t>4200</t>
  </si>
  <si>
    <t>17/10/2023</t>
  </si>
  <si>
    <t>8A00702232</t>
  </si>
  <si>
    <t>Fattura Ottobre 23: Periodo 6/23 Ago - Set</t>
  </si>
  <si>
    <t>TIM S.P.A.</t>
  </si>
  <si>
    <t>20/10/2023</t>
  </si>
  <si>
    <t>2023/000380/F04</t>
  </si>
  <si>
    <t>22/08/2023</t>
  </si>
  <si>
    <t>Z810C52DED</t>
  </si>
  <si>
    <t>EGEA Produzioni e Teleriscaldamento S.r.l.</t>
  </si>
  <si>
    <t>01968200301</t>
  </si>
  <si>
    <t>0000923900015010</t>
  </si>
  <si>
    <t>SPESE PER CONSUMO ENERGIA ELETTRICA  ANNO 2022</t>
  </si>
  <si>
    <t>ENEL ENERGIA - MERCATO LIBERO DELL'ENERGIA</t>
  </si>
  <si>
    <t>06655971007</t>
  </si>
  <si>
    <t>000069/PA</t>
  </si>
  <si>
    <t>LICENZE ANTIVIRUS</t>
  </si>
  <si>
    <t>ZA83BC40AD</t>
  </si>
  <si>
    <t>05/09/2023</t>
  </si>
  <si>
    <t>6 / 2386 / 2023</t>
  </si>
  <si>
    <t>0002104513</t>
  </si>
  <si>
    <t>12/10/2023</t>
  </si>
  <si>
    <t>15000451</t>
  </si>
  <si>
    <t>15000450</t>
  </si>
  <si>
    <t>16/001</t>
  </si>
  <si>
    <t>IMPEGNO DI SPESA  PER ACQUISTO LIBRI DI TESTO PER LA SCUOLA PRIMARIA ANNO SCOLASTICO 2023/2024</t>
  </si>
  <si>
    <t>Z533CD61F4</t>
  </si>
  <si>
    <t>CORAGLIA ELISA</t>
  </si>
  <si>
    <t>03516280041</t>
  </si>
  <si>
    <t>14/10/2023</t>
  </si>
  <si>
    <t>8/23</t>
  </si>
  <si>
    <t>13/10/2023</t>
  </si>
  <si>
    <t>LIBRI DI TESTO SCUOLA PRIMARIA A.S. 2023/24</t>
  </si>
  <si>
    <t>CORGIATTI di ROSSETTI D. &amp; C. snc</t>
  </si>
  <si>
    <t>07272360012</t>
  </si>
  <si>
    <t>4456</t>
  </si>
  <si>
    <t>19/10/2023</t>
  </si>
  <si>
    <t>SPESE PER SERVIZIO DI RACCOLTA E TRASPORTO RSU ANNO 2023 MESE DI OTTOBRE</t>
  </si>
  <si>
    <t>25/10/2023</t>
  </si>
  <si>
    <t>4520</t>
  </si>
  <si>
    <t>24/10/2023</t>
  </si>
  <si>
    <t>4351</t>
  </si>
  <si>
    <t>18/10/2023</t>
  </si>
  <si>
    <t>4402</t>
  </si>
  <si>
    <t>59/PA</t>
  </si>
  <si>
    <t>Fattura Vendita Differita SP</t>
  </si>
  <si>
    <t>Z893B4C840</t>
  </si>
  <si>
    <t>R.P.S. GAVUZZI S.R.L.</t>
  </si>
  <si>
    <t>00667700041</t>
  </si>
  <si>
    <t>13/08/2023</t>
  </si>
  <si>
    <t>60/PA</t>
  </si>
  <si>
    <t>12/08/2023</t>
  </si>
  <si>
    <t>85/PA</t>
  </si>
  <si>
    <t>30/10/2023</t>
  </si>
  <si>
    <t>Nota Credito Split Payment PA</t>
  </si>
  <si>
    <t>Z8934C840</t>
  </si>
  <si>
    <t>2320003/B</t>
  </si>
  <si>
    <t>FABBRICATO COMUNALE IN VIA XXV APRILE N.10 - 12, SEDE DELLA SCUOLA PRIMARIA E DEGLI UFFICI COMUNALI DI BALDISSERO D'ALBA (CN) - LAVORI DI EFFICIENTAMENTO ENERGETICO FINANZIATO DALL'UNIONE EUROPEA NEXTGENERATIONEU, PNRR RIF. DETERNIMAZIONE N. 55 DEL 28/06/</t>
  </si>
  <si>
    <t>94032249EA</t>
  </si>
  <si>
    <t>ALBASOLAR SRL</t>
  </si>
  <si>
    <t>00607520046</t>
  </si>
  <si>
    <t>2320004/B</t>
  </si>
  <si>
    <t>RIF. VS DETERMINAZIONE N.57 DEL 28/06/23 RIF. CUP: H62C22000280001 RIF. CIG: 94032249EA IVA: FT SOGGETTA A SCISSIONE DEI PAGAM. "Contributo RAEE assolto ove dovuto" CONTRIBUTO CONAI ASSOLTO OVE DOVUTO</t>
  </si>
  <si>
    <t>0000008/PA</t>
  </si>
  <si>
    <t>27/10/2023</t>
  </si>
  <si>
    <t>ELABORAZIONE SOLLECITI TARI E IMU ANNO 2016</t>
  </si>
  <si>
    <t>ZF13CDD41D</t>
  </si>
  <si>
    <t>CONSELL  s.r.l.</t>
  </si>
  <si>
    <t>02627640044</t>
  </si>
  <si>
    <t>000073/PA</t>
  </si>
  <si>
    <t>23/10/2023</t>
  </si>
  <si>
    <t>29/10/2023</t>
  </si>
  <si>
    <t>0000932/B</t>
  </si>
  <si>
    <t>ZE53CA83B7</t>
  </si>
  <si>
    <t>1075/FE</t>
  </si>
  <si>
    <t>31/10/2023</t>
  </si>
  <si>
    <t>02/11/2023</t>
  </si>
  <si>
    <t>344</t>
  </si>
  <si>
    <t>15000555</t>
  </si>
  <si>
    <t>01/11/2023</t>
  </si>
  <si>
    <t>ZBF23E730B</t>
  </si>
  <si>
    <t>4612</t>
  </si>
  <si>
    <t>26/10/2023</t>
  </si>
  <si>
    <t>4666</t>
  </si>
  <si>
    <t>03/11/2023</t>
  </si>
  <si>
    <t>4749</t>
  </si>
  <si>
    <t>06/11/2023</t>
  </si>
  <si>
    <t>09/11/2023</t>
  </si>
  <si>
    <t>1023278783</t>
  </si>
  <si>
    <t>2023/5056/2</t>
  </si>
  <si>
    <t>Determina Area Finanziaria n.125 del 21.12.2022; Fornitura software applicativo sotto riportato in licenza d'uso al Comune di Baldissero d'Alba; Installazione e addestramento al personale</t>
  </si>
  <si>
    <t>Z2239285A6</t>
  </si>
  <si>
    <t>2023/5119/2</t>
  </si>
  <si>
    <t>Contratto manutenzione software e servizi web Siscom per l'anno 2023; Attività di manutenzione e assistenza sul software Siscom. Periodo: integrazione anno 2023 - Saldo</t>
  </si>
  <si>
    <t>2023/5103/2</t>
  </si>
  <si>
    <t>Vs. Ordine MEPA n.6087642 del 19.03.2021 - Determina n. 20 RF del 19/03/2021; Attività di manutenzione e assistenza sul software Siscom. Periodo: anno 2023 - Saldo</t>
  </si>
  <si>
    <t>15000556</t>
  </si>
  <si>
    <t>V0/71424</t>
  </si>
  <si>
    <t>V0/71425</t>
  </si>
  <si>
    <t>V0/71426</t>
  </si>
  <si>
    <t>V0/71427</t>
  </si>
  <si>
    <t>V0/71428</t>
  </si>
  <si>
    <t>V0/71429</t>
  </si>
  <si>
    <t>V0/71430</t>
  </si>
  <si>
    <t>V0/71431</t>
  </si>
  <si>
    <t>V0/71432</t>
  </si>
  <si>
    <t>350</t>
  </si>
  <si>
    <t>10/11/2023</t>
  </si>
  <si>
    <t>25/2023</t>
  </si>
  <si>
    <t>IMPEGNO DI SPESA PER COLLABORAZIONE UFFICIO TECNICO</t>
  </si>
  <si>
    <t>ZD93D152B2</t>
  </si>
  <si>
    <t>DONATO CRISTIANA Geom.</t>
  </si>
  <si>
    <t>02874230044</t>
  </si>
  <si>
    <t>87</t>
  </si>
  <si>
    <t>REDAZIONE PROGETTO ESECUTIVO E D.L. PER IMPIANTO FOTOVOLTAICO SU FABBRICATO COMUNALE</t>
  </si>
  <si>
    <t>Z3E375CEC7</t>
  </si>
  <si>
    <t>AGNELLI GIOVANNI - PERITO INDUSTRIALE</t>
  </si>
  <si>
    <t>02006410043</t>
  </si>
  <si>
    <t>05/10/2023</t>
  </si>
  <si>
    <t>184/003</t>
  </si>
  <si>
    <t>15/11/2023</t>
  </si>
  <si>
    <t>ACQUISTO LIBRI DI TESTO PER LA SCUOLA PRIMARIA - A.S. 2022/2023</t>
  </si>
  <si>
    <t>ZBF37B436B</t>
  </si>
  <si>
    <t>BOOK &amp; BOOK S.N.C.</t>
  </si>
  <si>
    <t>01244030050</t>
  </si>
  <si>
    <t>17/11/2023</t>
  </si>
  <si>
    <t>3/1043</t>
  </si>
  <si>
    <t>13/11/2023</t>
  </si>
  <si>
    <t>Z2C3CE594E</t>
  </si>
  <si>
    <t>3/985</t>
  </si>
  <si>
    <t>Z453C87051</t>
  </si>
  <si>
    <t>4874</t>
  </si>
  <si>
    <t>14/11/2023</t>
  </si>
  <si>
    <t>IMPEGNO DI SPESA PER SUPPORTO RISCOSSIONE TARI ANNUALITA' 2023</t>
  </si>
  <si>
    <t>Z21399B4BD</t>
  </si>
  <si>
    <t>4993</t>
  </si>
  <si>
    <t>20/11/2023</t>
  </si>
  <si>
    <t>4942</t>
  </si>
  <si>
    <t>4887</t>
  </si>
  <si>
    <t>16/11/2023</t>
  </si>
  <si>
    <t>5052</t>
  </si>
  <si>
    <t>21/11/2023</t>
  </si>
  <si>
    <t>3/1088</t>
  </si>
  <si>
    <t>Z3B3CE5A68</t>
  </si>
  <si>
    <t>746</t>
  </si>
  <si>
    <t>Fattura Cliente</t>
  </si>
  <si>
    <t>Z3A3D4FC4F</t>
  </si>
  <si>
    <t>ALLASIA EDILE S.N.C.</t>
  </si>
  <si>
    <t>00725860043</t>
  </si>
  <si>
    <t>23/11/2023</t>
  </si>
  <si>
    <t>747</t>
  </si>
  <si>
    <t>ZB53D4FC20</t>
  </si>
  <si>
    <t>N58136</t>
  </si>
  <si>
    <t>22/11/2023</t>
  </si>
  <si>
    <t>IMPEGNO DI SPESA PER ACQUISTO BUONI PASTO DIPENDENTI COMUNALI</t>
  </si>
  <si>
    <t>Z413CD37D8</t>
  </si>
  <si>
    <t>EDENRED ITALIA SRL</t>
  </si>
  <si>
    <t>09429840151</t>
  </si>
  <si>
    <t>2023/000500/F04</t>
  </si>
  <si>
    <t>Ordinativo Numero 70 - 4 - Servizio Tecnico</t>
  </si>
  <si>
    <t>Z4A3D57160</t>
  </si>
  <si>
    <t>FATTPA 26_23</t>
  </si>
  <si>
    <t>Ordinativo Numero 71 - 4 - Servizio Tecnico</t>
  </si>
  <si>
    <t>Z813D5717E</t>
  </si>
  <si>
    <t>5148</t>
  </si>
  <si>
    <t>5091</t>
  </si>
  <si>
    <t>0001053/B</t>
  </si>
  <si>
    <t>SERVIZIO ASSISTENZA PER L’AUTONOMIA AGLI ALUNNI P.H.  - PROVVEDIMENTI</t>
  </si>
  <si>
    <t>Z453CBF172</t>
  </si>
  <si>
    <t>0001054/B</t>
  </si>
  <si>
    <t>59</t>
  </si>
  <si>
    <t>GESTIONE MIGLIORAMENTO IMP SPORT MEDIANTE RIGENERAZIONE ERBA SINTETICA</t>
  </si>
  <si>
    <t>ZD83B3E677</t>
  </si>
  <si>
    <t>SOBRERO ANGELO</t>
  </si>
  <si>
    <t>02937360044</t>
  </si>
  <si>
    <t>28/10/2023</t>
  </si>
  <si>
    <t>0000923900024198</t>
  </si>
  <si>
    <t>08/11/2023</t>
  </si>
  <si>
    <t>UTENZE ELETTRICHE ANNO 2023 ILLUMNAZIONE PUBBLICA</t>
  </si>
  <si>
    <t>60</t>
  </si>
  <si>
    <t>86/PA</t>
  </si>
  <si>
    <t>87/PA</t>
  </si>
  <si>
    <t>136/A</t>
  </si>
  <si>
    <t>30/11/2023</t>
  </si>
  <si>
    <t>MANUTENZIONE IMPIANTI DI ILLUMINAZIONE PUBBLICA</t>
  </si>
  <si>
    <t>Z393517F91</t>
  </si>
  <si>
    <t>5205</t>
  </si>
  <si>
    <t>29/11/2023</t>
  </si>
  <si>
    <t>359</t>
  </si>
  <si>
    <t>23/A</t>
  </si>
  <si>
    <t>28/11/2023</t>
  </si>
  <si>
    <t>Ordinativo Numero 72 - 4 - Servizio Tecnico</t>
  </si>
  <si>
    <t>Z913D571E2</t>
  </si>
  <si>
    <t>5600002029</t>
  </si>
  <si>
    <t>SEREVIZI DI POSTA ELETTRONICA</t>
  </si>
  <si>
    <t>CSI PIEMONTE</t>
  </si>
  <si>
    <t>01995120019</t>
  </si>
  <si>
    <t>2023  1810/E</t>
  </si>
  <si>
    <t>INTEGRAZIONE PASTI MENSA SCOLASTICA FINO AL MESE DI DICEMBRE COME DA CONTRATTO CON DITTA GMI</t>
  </si>
  <si>
    <t>05/12/2023</t>
  </si>
  <si>
    <t>2023  1811/E</t>
  </si>
  <si>
    <t>2023  1812/E</t>
  </si>
  <si>
    <t>1192/FE</t>
  </si>
  <si>
    <t>01/12/2023</t>
  </si>
  <si>
    <t>1662/2023</t>
  </si>
  <si>
    <t>02/12/2023</t>
  </si>
  <si>
    <t>ZDB3CFC334</t>
  </si>
  <si>
    <t>CIVICA SRL</t>
  </si>
  <si>
    <t>01441330196</t>
  </si>
  <si>
    <t>1406/2023</t>
  </si>
  <si>
    <t>5267</t>
  </si>
  <si>
    <t>5309</t>
  </si>
  <si>
    <t>06/12/2023</t>
  </si>
  <si>
    <t>V0/76656</t>
  </si>
  <si>
    <t>V0/76657</t>
  </si>
  <si>
    <t>V0/76658</t>
  </si>
  <si>
    <t>V0/76659</t>
  </si>
  <si>
    <t>V0/76660</t>
  </si>
  <si>
    <t>V0/76661</t>
  </si>
  <si>
    <t>V0/76662</t>
  </si>
  <si>
    <t>V0/76663</t>
  </si>
  <si>
    <t>V0/76664</t>
  </si>
  <si>
    <t>1023303810</t>
  </si>
  <si>
    <t>35/13</t>
  </si>
  <si>
    <t>Ft Split Payment ex art.17-ter DPR 633/72</t>
  </si>
  <si>
    <t>ZBD309328F</t>
  </si>
  <si>
    <t>08/12/2023</t>
  </si>
  <si>
    <t>05002023000002638</t>
  </si>
  <si>
    <t>07/12/2023</t>
  </si>
  <si>
    <t>050020230000000000002638B/BOLLETTAZIONE MASSIVA</t>
  </si>
  <si>
    <t>05002023000002639</t>
  </si>
  <si>
    <t>050020230000000000002639B/BOLLETTAZIONE MASSIVA</t>
  </si>
  <si>
    <t>05002023000002640</t>
  </si>
  <si>
    <t>050020230000000000002640B/BOLLETTAZIONE MASSIVA</t>
  </si>
  <si>
    <t>05002023000002641</t>
  </si>
  <si>
    <t>050020230000000000002641B/BOLLETTAZIONE MASSIVA</t>
  </si>
  <si>
    <t>05002023000003172</t>
  </si>
  <si>
    <t>050020230000000000003172B/BOLLETTAZIONE MASSIVA</t>
  </si>
  <si>
    <t>2023412023000002530</t>
  </si>
  <si>
    <t>BOLLETTE_PA_EEEL20230412023000002530B/BOLLETTAZIONE MASSIVA</t>
  </si>
  <si>
    <t>001351202321050217</t>
  </si>
  <si>
    <t>11/12/2023</t>
  </si>
  <si>
    <t>FATTURA PV EMITTENTE: 000006 - PDC: 054097 - COM.DI BALDI - COMUNE DI BALDISSERO D ALBA    - VIA 25 APRILE                  - 12040 - BALDISSERO D ALBA              - CN  - IT  - Rif.Doc.2123050217  - del 11/12/2023</t>
  </si>
  <si>
    <t>Z973D92A8E</t>
  </si>
  <si>
    <t>DIMAR S.P.A.</t>
  </si>
  <si>
    <t>00294760046</t>
  </si>
  <si>
    <t>FT-E-23-E001370</t>
  </si>
  <si>
    <t>12/12/2023</t>
  </si>
  <si>
    <t>Ordinativo Numero 75 - 1 - Servizio Finanziario</t>
  </si>
  <si>
    <t>Z1B2E87BDA</t>
  </si>
  <si>
    <t>ALBA SERVICE SRL</t>
  </si>
  <si>
    <t>02047820044</t>
  </si>
  <si>
    <t>5370</t>
  </si>
  <si>
    <t>000079/23/PA</t>
  </si>
  <si>
    <t>000080/23/PA</t>
  </si>
  <si>
    <t>4/PA</t>
  </si>
  <si>
    <t>19/12/2023</t>
  </si>
  <si>
    <t>I</t>
  </si>
  <si>
    <t>Ordinativo Numero 77 - 1 - Servizio Finanziario</t>
  </si>
  <si>
    <t>ZC63DD7A7C</t>
  </si>
  <si>
    <t>FERRAMENTA M.R. DI RONCO MARIA</t>
  </si>
  <si>
    <t>03068500044</t>
  </si>
  <si>
    <t>20/12/2023</t>
  </si>
  <si>
    <t>0001181/B</t>
  </si>
  <si>
    <t>14/12/2023</t>
  </si>
  <si>
    <t>0001180/B</t>
  </si>
  <si>
    <t>1409E</t>
  </si>
  <si>
    <t>18/12/2023</t>
  </si>
  <si>
    <t>Ordinativo Numero 63 - 1 - Servizio Finanziario</t>
  </si>
  <si>
    <t>Z363D0C0CB</t>
  </si>
  <si>
    <t>ASSOCIAZIONE NAZIONALE UFFICIALI DI STATO CIVILE E</t>
  </si>
  <si>
    <t>01897431209</t>
  </si>
  <si>
    <t>5434</t>
  </si>
  <si>
    <t>5542</t>
  </si>
  <si>
    <t>15/12/2023</t>
  </si>
  <si>
    <t>5488</t>
  </si>
  <si>
    <t>9PA</t>
  </si>
  <si>
    <t>21/12/2023</t>
  </si>
  <si>
    <t>Ordinativo Numero 82 - 1 - Servizio Finanziario</t>
  </si>
  <si>
    <t>ZB53DD83A1</t>
  </si>
  <si>
    <t>F-6035/PM02/2023</t>
  </si>
  <si>
    <t>DETERMINA N°76 DEL 12.12.2023 CIG: Z853DB6347 PER LA SORVEGLIANZA SANITARIA  EFFETTUATA NELL'ANNO 2023 COMPRESA DI SOPRALLUOGO, RIMBORSO CHILOMETRICO TRASFERTA PERSONALE MEDICO E PARAMEDICO, VISITE ME DICHE ESAMI STRUMENTALI PER ALASIA D., AMATO S., BAZZO</t>
  </si>
  <si>
    <t>Z853DB6347</t>
  </si>
  <si>
    <t>BIOS S.R.L.</t>
  </si>
  <si>
    <t>00970230041</t>
  </si>
  <si>
    <t>5639</t>
  </si>
  <si>
    <t>22/12/2023</t>
  </si>
  <si>
    <t>5584</t>
  </si>
  <si>
    <t>42/002</t>
  </si>
  <si>
    <t>CODICE 09.02.1 VOCE BIL. 3660 CAP. 10 ART. 1 IMPEGNO N. 239 CODICE CIG: ZAC3DD832A</t>
  </si>
  <si>
    <t>ZAC3DD832A</t>
  </si>
  <si>
    <t>23/12/2023</t>
  </si>
  <si>
    <t>147/A</t>
  </si>
  <si>
    <t>PREDISPOSIZIONE CONTATORE PER MANIFESTAZIONE</t>
  </si>
  <si>
    <t>Z513DB64F3</t>
  </si>
  <si>
    <t>146/A</t>
  </si>
  <si>
    <t>MANUTENZIONE STRAORDINARIA IMPIANTI DI ILLUMINAZIONE PUBBLICA</t>
  </si>
  <si>
    <t>Z573DB649B</t>
  </si>
  <si>
    <t>400</t>
  </si>
  <si>
    <t>1003</t>
  </si>
  <si>
    <t>Z823D2FE43</t>
  </si>
  <si>
    <t>SDS  S.R.L.</t>
  </si>
  <si>
    <t>02784740041</t>
  </si>
  <si>
    <t>1004</t>
  </si>
  <si>
    <t>000113/23/PA</t>
  </si>
  <si>
    <t>Ordinativo Numero 81 - 1 - Servizio Finanziario</t>
  </si>
  <si>
    <t>ZBA3DD87EB</t>
  </si>
  <si>
    <t>27/12/2023</t>
  </si>
  <si>
    <t>E/66</t>
  </si>
  <si>
    <t>Ordinativo Numero 74 - 1 - Servizio Finanziario</t>
  </si>
  <si>
    <t>Z893DA751F</t>
  </si>
  <si>
    <t>FARMACIA BALDISSERO DEL DOTT. CAVALLERO GIUSEPPE</t>
  </si>
  <si>
    <t>09066720013</t>
  </si>
  <si>
    <t>5696</t>
  </si>
  <si>
    <t>5752</t>
  </si>
  <si>
    <t>28/12/2023</t>
  </si>
  <si>
    <t>TOTALE: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</si>
</sst>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1" fillId="25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37" fillId="0" borderId="0" xfId="48" applyNumberFormat="1" applyFont="1" applyBorder="1" applyAlignment="1" applyProtection="1">
      <alignment horizontal="left"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s="62" customFormat="1" ht="22.5" customHeigh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8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1" t="s">
        <v>55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20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4" t="s">
        <v>13</v>
      </c>
      <c r="AB4" s="219"/>
      <c r="AC4" s="219"/>
      <c r="AD4" s="219"/>
      <c r="AE4" s="219"/>
      <c r="AF4" s="219"/>
      <c r="AG4" s="225"/>
      <c r="AH4" s="32">
        <v>30</v>
      </c>
    </row>
    <row r="5" spans="1:34" s="15" customFormat="1" ht="22.5" customHeight="1">
      <c r="A5" s="221" t="s">
        <v>14</v>
      </c>
      <c r="B5" s="222"/>
      <c r="C5" s="223"/>
      <c r="D5" s="221" t="s">
        <v>15</v>
      </c>
      <c r="E5" s="222"/>
      <c r="F5" s="222"/>
      <c r="G5" s="222"/>
      <c r="H5" s="223"/>
      <c r="I5" s="221" t="s">
        <v>16</v>
      </c>
      <c r="J5" s="222"/>
      <c r="K5" s="223"/>
      <c r="L5" s="221" t="s">
        <v>1</v>
      </c>
      <c r="M5" s="222"/>
      <c r="N5" s="222"/>
      <c r="O5" s="221" t="s">
        <v>17</v>
      </c>
      <c r="P5" s="223"/>
      <c r="Q5" s="221" t="s">
        <v>18</v>
      </c>
      <c r="R5" s="222"/>
      <c r="S5" s="222"/>
      <c r="T5" s="223"/>
      <c r="U5" s="221" t="s">
        <v>19</v>
      </c>
      <c r="V5" s="222"/>
      <c r="W5" s="222"/>
      <c r="X5" s="58" t="s">
        <v>47</v>
      </c>
      <c r="Y5" s="221" t="s">
        <v>20</v>
      </c>
      <c r="Z5" s="223"/>
      <c r="AA5" s="226" t="s">
        <v>41</v>
      </c>
      <c r="AB5" s="227"/>
      <c r="AC5" s="227"/>
      <c r="AD5" s="227"/>
      <c r="AE5" s="227"/>
      <c r="AF5" s="227"/>
      <c r="AG5" s="227"/>
      <c r="AH5" s="228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2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5" t="s">
        <v>54</v>
      </c>
      <c r="B3" s="216"/>
      <c r="C3" s="216"/>
      <c r="D3" s="216"/>
      <c r="E3" s="216"/>
      <c r="F3" s="216"/>
      <c r="G3" s="216"/>
      <c r="H3" s="216"/>
      <c r="I3" s="216"/>
      <c r="J3" s="216"/>
      <c r="K3" s="231"/>
      <c r="L3" s="231"/>
      <c r="M3" s="231"/>
      <c r="N3" s="231"/>
      <c r="O3" s="231"/>
      <c r="P3" s="231"/>
      <c r="Q3" s="231"/>
      <c r="R3" s="232"/>
    </row>
    <row r="4" spans="1:18" ht="22.5" customHeight="1">
      <c r="A4" s="215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</row>
    <row r="5" spans="1:18" s="62" customFormat="1" ht="22.5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3" t="s">
        <v>13</v>
      </c>
      <c r="L5" s="234"/>
      <c r="M5" s="234"/>
      <c r="N5" s="234"/>
      <c r="O5" s="234"/>
      <c r="P5" s="234"/>
      <c r="Q5" s="23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4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6" t="s">
        <v>57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6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4"/>
      <c r="AE4" s="247"/>
      <c r="AF4" s="247"/>
      <c r="AG4" s="247"/>
      <c r="AH4" s="248"/>
      <c r="AI4" s="241"/>
    </row>
    <row r="5" spans="1:35" s="90" customFormat="1" ht="22.5" customHeight="1">
      <c r="A5" s="226" t="s">
        <v>14</v>
      </c>
      <c r="B5" s="236"/>
      <c r="C5" s="237"/>
      <c r="D5" s="226" t="s">
        <v>15</v>
      </c>
      <c r="E5" s="236"/>
      <c r="F5" s="236"/>
      <c r="G5" s="236"/>
      <c r="H5" s="236"/>
      <c r="I5" s="236"/>
      <c r="J5" s="236"/>
      <c r="K5" s="237"/>
      <c r="L5" s="226" t="s">
        <v>16</v>
      </c>
      <c r="M5" s="236"/>
      <c r="N5" s="237"/>
      <c r="O5" s="226" t="s">
        <v>1</v>
      </c>
      <c r="P5" s="236"/>
      <c r="Q5" s="236"/>
      <c r="R5" s="226" t="s">
        <v>17</v>
      </c>
      <c r="S5" s="237"/>
      <c r="T5" s="226" t="s">
        <v>18</v>
      </c>
      <c r="U5" s="236"/>
      <c r="V5" s="236"/>
      <c r="W5" s="237"/>
      <c r="X5" s="226" t="s">
        <v>19</v>
      </c>
      <c r="Y5" s="236"/>
      <c r="Z5" s="236"/>
      <c r="AA5" s="103" t="s">
        <v>47</v>
      </c>
      <c r="AB5" s="226" t="s">
        <v>20</v>
      </c>
      <c r="AC5" s="237"/>
      <c r="AD5" s="226" t="s">
        <v>64</v>
      </c>
      <c r="AE5" s="240"/>
      <c r="AF5" s="240"/>
      <c r="AG5" s="240"/>
      <c r="AH5" s="240"/>
      <c r="AI5" s="241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8"/>
      <c r="AK6" s="239"/>
      <c r="AL6" s="239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2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5" t="s">
        <v>56</v>
      </c>
      <c r="B3" s="216"/>
      <c r="C3" s="216"/>
      <c r="D3" s="216"/>
      <c r="E3" s="216"/>
      <c r="F3" s="216"/>
      <c r="G3" s="216"/>
      <c r="H3" s="216"/>
      <c r="I3" s="216"/>
      <c r="J3" s="216"/>
      <c r="K3" s="231"/>
      <c r="L3" s="231"/>
      <c r="M3" s="231"/>
      <c r="N3" s="231"/>
      <c r="O3" s="232"/>
    </row>
    <row r="4" spans="1:15" ht="22.5" customHeight="1">
      <c r="A4" s="215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5" s="62" customFormat="1" ht="22.5" customHeight="1">
      <c r="A5" s="229" t="s">
        <v>63</v>
      </c>
      <c r="B5" s="230"/>
      <c r="C5" s="230"/>
      <c r="D5" s="230"/>
      <c r="E5" s="230"/>
      <c r="F5" s="230"/>
      <c r="G5" s="230"/>
      <c r="H5" s="230"/>
      <c r="I5" s="230"/>
      <c r="J5" s="230"/>
      <c r="K5" s="249" t="s">
        <v>64</v>
      </c>
      <c r="L5" s="250"/>
      <c r="M5" s="250"/>
      <c r="N5" s="250"/>
      <c r="O5" s="251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3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1" t="s">
        <v>103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6" t="s">
        <v>102</v>
      </c>
      <c r="B5" s="267"/>
      <c r="C5" s="187" t="s">
        <v>101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2" t="s">
        <v>100</v>
      </c>
      <c r="O5" s="253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6" t="s">
        <v>99</v>
      </c>
      <c r="B7" s="275"/>
      <c r="C7" s="164" t="str">
        <f>Debiti!G6</f>
        <v>0,00</v>
      </c>
      <c r="D7" s="162"/>
      <c r="E7" s="261" t="s">
        <v>113</v>
      </c>
      <c r="F7" s="262"/>
      <c r="G7" s="262"/>
      <c r="H7" s="97"/>
      <c r="I7" s="183"/>
      <c r="J7" s="182"/>
      <c r="K7" s="97"/>
      <c r="L7" s="173"/>
      <c r="M7" s="181"/>
      <c r="N7" s="252" t="s">
        <v>98</v>
      </c>
      <c r="O7" s="253"/>
      <c r="P7" s="253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8" t="s">
        <v>97</v>
      </c>
      <c r="B9" s="274"/>
      <c r="C9" s="174">
        <f>ElencoFatture!O6</f>
        <v>394064.5000000003</v>
      </c>
      <c r="D9" s="175"/>
      <c r="E9" s="268" t="s">
        <v>91</v>
      </c>
      <c r="F9" s="269" t="s">
        <v>96</v>
      </c>
      <c r="G9" s="178">
        <f>C9/100*5</f>
        <v>19703.225000000013</v>
      </c>
      <c r="J9" s="162"/>
      <c r="L9" s="162"/>
      <c r="M9" s="160"/>
    </row>
    <row r="10" spans="1:13" s="90" customFormat="1" ht="22.5" customHeight="1">
      <c r="A10" s="268" t="s">
        <v>95</v>
      </c>
      <c r="B10" s="269"/>
      <c r="C10" s="174">
        <f>ElencoFatture!O7</f>
        <v>54390.809999999954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8" t="s">
        <v>94</v>
      </c>
      <c r="B11" s="270"/>
      <c r="C11" s="174">
        <f>ElencoFatture!O8</f>
        <v>339673.69000000035</v>
      </c>
      <c r="D11" s="175"/>
      <c r="E11" s="268" t="s">
        <v>91</v>
      </c>
      <c r="F11" s="274"/>
      <c r="G11" s="174">
        <f>C11/100*5</f>
        <v>16983.684500000018</v>
      </c>
      <c r="H11" s="162"/>
      <c r="I11" s="260"/>
      <c r="J11" s="260"/>
      <c r="K11" s="97"/>
      <c r="L11" s="173"/>
      <c r="M11" s="160"/>
      <c r="N11" s="252" t="s">
        <v>93</v>
      </c>
      <c r="O11" s="253"/>
      <c r="P11" s="253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6" t="s">
        <v>92</v>
      </c>
      <c r="B13" s="257"/>
      <c r="C13" s="164">
        <f>C11</f>
        <v>339673.69000000035</v>
      </c>
      <c r="D13" s="172"/>
      <c r="E13" s="256" t="s">
        <v>91</v>
      </c>
      <c r="F13" s="257"/>
      <c r="G13" s="163">
        <f>C13/100*5</f>
        <v>16983.684500000018</v>
      </c>
      <c r="H13" s="162"/>
      <c r="I13" s="258" t="s">
        <v>90</v>
      </c>
      <c r="J13" s="259"/>
      <c r="L13" s="161" t="str">
        <f>IF(ROUND(C7,2)&lt;=ROUND(G13,2),"SI","NO")</f>
        <v>SI</v>
      </c>
      <c r="M13" s="160"/>
      <c r="N13" s="254" t="s">
        <v>89</v>
      </c>
      <c r="O13" s="255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6" t="s">
        <v>88</v>
      </c>
      <c r="B15" s="275"/>
      <c r="C15" s="164" t="s">
        <v>116</v>
      </c>
      <c r="D15" s="97"/>
      <c r="E15" s="256" t="s">
        <v>87</v>
      </c>
      <c r="F15" s="257"/>
      <c r="G15" s="163">
        <f>IF(OR(C15=0,C15="0,00"),0,C7/C15)</f>
        <v>0</v>
      </c>
      <c r="H15" s="162"/>
      <c r="I15" s="258" t="s">
        <v>86</v>
      </c>
      <c r="J15" s="259"/>
      <c r="L15" s="161" t="str">
        <f>IF(G15&lt;=0.9,"SI","NO")</f>
        <v>SI</v>
      </c>
      <c r="M15" s="160"/>
      <c r="N15" s="254" t="s">
        <v>85</v>
      </c>
      <c r="O15" s="255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7" t="s">
        <v>84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3" ht="15">
      <c r="A19" s="278" t="s">
        <v>83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</row>
    <row r="20" spans="1:13" ht="15">
      <c r="A20" s="276" t="s">
        <v>82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 ht="15">
      <c r="A21" s="158" t="s">
        <v>81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6" t="s">
        <v>80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spans="1:13" ht="15">
      <c r="A23" s="276" t="s">
        <v>79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</row>
    <row r="24" spans="1:13" ht="15">
      <c r="A24" s="276" t="s">
        <v>78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5" spans="1:13" ht="15">
      <c r="A25" s="276" t="s">
        <v>77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</row>
    <row r="26" spans="1:13" ht="15">
      <c r="A26" s="157" t="s">
        <v>76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75</v>
      </c>
    </row>
  </sheetData>
  <sheetProtection password="D3C7" sheet="1" objects="1" scenarios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2" t="s">
        <v>114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1" t="s">
        <v>72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2"/>
    </row>
    <row r="4" spans="1:28" s="90" customFormat="1" ht="22.5" customHeight="1">
      <c r="A4" s="206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6" t="s">
        <v>73</v>
      </c>
      <c r="B5" s="279"/>
      <c r="C5" s="279"/>
      <c r="D5" s="279"/>
      <c r="E5" s="279"/>
      <c r="F5" s="28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6" t="s">
        <v>74</v>
      </c>
      <c r="B6" s="279"/>
      <c r="C6" s="279"/>
      <c r="D6" s="279"/>
      <c r="E6" s="279"/>
      <c r="F6" s="279"/>
      <c r="G6" s="207" t="s">
        <v>116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6" t="s">
        <v>14</v>
      </c>
      <c r="B8" s="236"/>
      <c r="C8" s="237"/>
      <c r="D8" s="226" t="s">
        <v>15</v>
      </c>
      <c r="E8" s="236"/>
      <c r="F8" s="236"/>
      <c r="G8" s="236"/>
      <c r="H8" s="236"/>
      <c r="I8" s="236"/>
      <c r="J8" s="236"/>
      <c r="K8" s="237"/>
      <c r="L8" s="226" t="s">
        <v>16</v>
      </c>
      <c r="M8" s="236"/>
      <c r="N8" s="237"/>
      <c r="O8" s="226" t="s">
        <v>1</v>
      </c>
      <c r="P8" s="236"/>
      <c r="Q8" s="236"/>
      <c r="R8" s="226" t="s">
        <v>17</v>
      </c>
      <c r="S8" s="237"/>
      <c r="T8" s="226" t="s">
        <v>18</v>
      </c>
      <c r="U8" s="236"/>
      <c r="V8" s="236"/>
      <c r="W8" s="237"/>
      <c r="X8" s="226" t="s">
        <v>19</v>
      </c>
      <c r="Y8" s="236"/>
      <c r="Z8" s="236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2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2" t="s">
        <v>114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52"/>
    </row>
    <row r="2" s="97" customFormat="1" ht="15" customHeight="1"/>
    <row r="3" spans="1:17" s="90" customFormat="1" ht="22.5" customHeight="1">
      <c r="A3" s="296" t="s">
        <v>112</v>
      </c>
      <c r="B3" s="296"/>
      <c r="C3" s="296"/>
      <c r="D3" s="296"/>
      <c r="E3" s="296"/>
      <c r="F3" s="296"/>
      <c r="G3" s="296"/>
      <c r="H3" s="296"/>
      <c r="I3" s="296"/>
      <c r="J3" s="297"/>
      <c r="K3" s="297"/>
      <c r="L3" s="297"/>
      <c r="M3" s="297"/>
      <c r="N3" s="297"/>
      <c r="O3" s="297"/>
      <c r="P3" s="297"/>
      <c r="Q3" s="151"/>
    </row>
    <row r="4" spans="1:17" s="90" customFormat="1" ht="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  <c r="Q4" s="151"/>
    </row>
    <row r="5" spans="1:17" s="90" customFormat="1" ht="22.5" customHeight="1">
      <c r="A5" s="283" t="s">
        <v>111</v>
      </c>
      <c r="B5" s="283"/>
      <c r="C5" s="283"/>
      <c r="D5" s="283"/>
      <c r="E5" s="283"/>
      <c r="F5" s="283"/>
      <c r="G5" s="283"/>
      <c r="H5" s="283"/>
      <c r="I5" s="284"/>
      <c r="J5" s="206" t="s">
        <v>110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1" t="s">
        <v>97</v>
      </c>
      <c r="D6" s="292"/>
      <c r="E6" s="292"/>
      <c r="F6" s="292"/>
      <c r="G6" s="293"/>
      <c r="H6" s="199">
        <f>H465</f>
        <v>394064.5000000003</v>
      </c>
      <c r="I6" s="203"/>
      <c r="J6" s="289" t="s">
        <v>97</v>
      </c>
      <c r="K6" s="289"/>
      <c r="L6" s="289"/>
      <c r="M6" s="289"/>
      <c r="N6" s="290"/>
      <c r="O6" s="204">
        <f>M465</f>
        <v>394064.5000000003</v>
      </c>
      <c r="P6" s="203"/>
    </row>
    <row r="7" spans="3:16" s="90" customFormat="1" ht="22.5" customHeight="1">
      <c r="C7" s="291" t="s">
        <v>95</v>
      </c>
      <c r="D7" s="292"/>
      <c r="E7" s="292"/>
      <c r="F7" s="292"/>
      <c r="G7" s="200"/>
      <c r="H7" s="199">
        <f>I465</f>
        <v>54390.809999999954</v>
      </c>
      <c r="I7" s="201"/>
      <c r="J7" s="287" t="s">
        <v>95</v>
      </c>
      <c r="K7" s="287"/>
      <c r="L7" s="287"/>
      <c r="M7" s="287"/>
      <c r="N7" s="288"/>
      <c r="O7" s="202">
        <f>N465</f>
        <v>54390.809999999954</v>
      </c>
      <c r="P7" s="201"/>
    </row>
    <row r="8" spans="3:16" s="90" customFormat="1" ht="22.5" customHeight="1">
      <c r="C8" s="291" t="s">
        <v>94</v>
      </c>
      <c r="D8" s="292"/>
      <c r="E8" s="292"/>
      <c r="F8" s="292"/>
      <c r="G8" s="200"/>
      <c r="H8" s="199">
        <f>H6-H7</f>
        <v>339673.69000000035</v>
      </c>
      <c r="I8" s="197"/>
      <c r="J8" s="285" t="s">
        <v>94</v>
      </c>
      <c r="K8" s="285"/>
      <c r="L8" s="285"/>
      <c r="M8" s="285"/>
      <c r="N8" s="286"/>
      <c r="O8" s="198">
        <f>O465</f>
        <v>339673.69000000035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8" t="s">
        <v>109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300"/>
    </row>
    <row r="11" spans="1:16" s="90" customFormat="1" ht="22.5" customHeight="1">
      <c r="A11" s="226" t="s">
        <v>14</v>
      </c>
      <c r="B11" s="237"/>
      <c r="C11" s="226" t="s">
        <v>15</v>
      </c>
      <c r="D11" s="236"/>
      <c r="E11" s="236"/>
      <c r="F11" s="236"/>
      <c r="G11" s="236"/>
      <c r="H11" s="236"/>
      <c r="I11" s="237"/>
      <c r="J11" s="226" t="s">
        <v>1</v>
      </c>
      <c r="K11" s="237"/>
      <c r="L11" s="149"/>
      <c r="M11" s="226" t="s">
        <v>64</v>
      </c>
      <c r="N11" s="236"/>
      <c r="O11" s="236"/>
      <c r="P11" s="237"/>
    </row>
    <row r="12" spans="1:16" ht="36" customHeight="1">
      <c r="A12" s="104" t="s">
        <v>21</v>
      </c>
      <c r="B12" s="191" t="s">
        <v>108</v>
      </c>
      <c r="C12" s="104" t="s">
        <v>24</v>
      </c>
      <c r="D12" s="105" t="s">
        <v>25</v>
      </c>
      <c r="E12" s="190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1:16" ht="15">
      <c r="A14" s="107">
        <v>2023</v>
      </c>
      <c r="B14" s="107">
        <v>1</v>
      </c>
      <c r="C14" s="208" t="s">
        <v>117</v>
      </c>
      <c r="D14" s="109" t="s">
        <v>118</v>
      </c>
      <c r="E14" s="109" t="s">
        <v>119</v>
      </c>
      <c r="F14" s="111" t="s">
        <v>120</v>
      </c>
      <c r="G14" s="111"/>
      <c r="H14" s="112">
        <v>4759.87</v>
      </c>
      <c r="I14" s="112">
        <v>858.34</v>
      </c>
      <c r="J14" s="111" t="s">
        <v>121</v>
      </c>
      <c r="K14" s="209" t="s">
        <v>122</v>
      </c>
      <c r="L14" s="109" t="s">
        <v>123</v>
      </c>
      <c r="M14" s="112">
        <f aca="true" t="shared" si="0" ref="M14:M77">IF(P14="SI",0,H14)</f>
        <v>4759.87</v>
      </c>
      <c r="N14" s="112">
        <f aca="true" t="shared" si="1" ref="N14:N77">IF(P14="SI",0,I14)</f>
        <v>858.34</v>
      </c>
      <c r="O14" s="112">
        <f aca="true" t="shared" si="2" ref="O14:O77">M14-N14</f>
        <v>3901.5299999999997</v>
      </c>
      <c r="P14" s="107" t="s">
        <v>124</v>
      </c>
    </row>
    <row r="15" spans="1:16" ht="15">
      <c r="A15" s="107">
        <v>2023</v>
      </c>
      <c r="B15" s="107">
        <v>2</v>
      </c>
      <c r="C15" s="208" t="s">
        <v>125</v>
      </c>
      <c r="D15" s="109" t="s">
        <v>126</v>
      </c>
      <c r="E15" s="109" t="s">
        <v>119</v>
      </c>
      <c r="F15" s="111" t="s">
        <v>127</v>
      </c>
      <c r="G15" s="111" t="s">
        <v>128</v>
      </c>
      <c r="H15" s="112">
        <v>296.46</v>
      </c>
      <c r="I15" s="112">
        <v>53.46</v>
      </c>
      <c r="J15" s="111" t="s">
        <v>129</v>
      </c>
      <c r="K15" s="209" t="s">
        <v>130</v>
      </c>
      <c r="L15" s="109" t="s">
        <v>131</v>
      </c>
      <c r="M15" s="112">
        <f t="shared" si="0"/>
        <v>296.46</v>
      </c>
      <c r="N15" s="112">
        <f t="shared" si="1"/>
        <v>53.46</v>
      </c>
      <c r="O15" s="112">
        <f t="shared" si="2"/>
        <v>242.99999999999997</v>
      </c>
      <c r="P15" s="107" t="s">
        <v>124</v>
      </c>
    </row>
    <row r="16" spans="1:16" ht="15">
      <c r="A16" s="107">
        <v>2023</v>
      </c>
      <c r="B16" s="107">
        <v>3</v>
      </c>
      <c r="C16" s="208" t="s">
        <v>132</v>
      </c>
      <c r="D16" s="109" t="s">
        <v>133</v>
      </c>
      <c r="E16" s="109" t="s">
        <v>119</v>
      </c>
      <c r="F16" s="111" t="s">
        <v>134</v>
      </c>
      <c r="G16" s="111" t="s">
        <v>135</v>
      </c>
      <c r="H16" s="112">
        <v>76.2</v>
      </c>
      <c r="I16" s="112">
        <v>13.74</v>
      </c>
      <c r="J16" s="111" t="s">
        <v>136</v>
      </c>
      <c r="K16" s="209" t="s">
        <v>137</v>
      </c>
      <c r="L16" s="109" t="s">
        <v>131</v>
      </c>
      <c r="M16" s="112">
        <f t="shared" si="0"/>
        <v>76.2</v>
      </c>
      <c r="N16" s="112">
        <f t="shared" si="1"/>
        <v>13.74</v>
      </c>
      <c r="O16" s="112">
        <f t="shared" si="2"/>
        <v>62.46</v>
      </c>
      <c r="P16" s="107" t="s">
        <v>124</v>
      </c>
    </row>
    <row r="17" spans="1:16" ht="15">
      <c r="A17" s="107">
        <v>2023</v>
      </c>
      <c r="B17" s="107">
        <v>4</v>
      </c>
      <c r="C17" s="208" t="s">
        <v>138</v>
      </c>
      <c r="D17" s="109" t="s">
        <v>133</v>
      </c>
      <c r="E17" s="109" t="s">
        <v>119</v>
      </c>
      <c r="F17" s="111" t="s">
        <v>134</v>
      </c>
      <c r="G17" s="111" t="s">
        <v>135</v>
      </c>
      <c r="H17" s="112">
        <v>438.5</v>
      </c>
      <c r="I17" s="112">
        <v>79.07</v>
      </c>
      <c r="J17" s="111" t="s">
        <v>139</v>
      </c>
      <c r="K17" s="209" t="s">
        <v>140</v>
      </c>
      <c r="L17" s="109" t="s">
        <v>131</v>
      </c>
      <c r="M17" s="112">
        <f t="shared" si="0"/>
        <v>438.5</v>
      </c>
      <c r="N17" s="112">
        <f t="shared" si="1"/>
        <v>79.07</v>
      </c>
      <c r="O17" s="112">
        <f t="shared" si="2"/>
        <v>359.43</v>
      </c>
      <c r="P17" s="107" t="s">
        <v>124</v>
      </c>
    </row>
    <row r="18" spans="1:16" ht="15">
      <c r="A18" s="107">
        <v>2023</v>
      </c>
      <c r="B18" s="107">
        <v>5</v>
      </c>
      <c r="C18" s="208" t="s">
        <v>141</v>
      </c>
      <c r="D18" s="109" t="s">
        <v>142</v>
      </c>
      <c r="E18" s="109" t="s">
        <v>119</v>
      </c>
      <c r="F18" s="111" t="s">
        <v>143</v>
      </c>
      <c r="G18" s="111" t="s">
        <v>144</v>
      </c>
      <c r="H18" s="112">
        <v>1062.62</v>
      </c>
      <c r="I18" s="112">
        <v>191.62</v>
      </c>
      <c r="J18" s="111" t="s">
        <v>145</v>
      </c>
      <c r="K18" s="209" t="s">
        <v>146</v>
      </c>
      <c r="L18" s="109" t="s">
        <v>147</v>
      </c>
      <c r="M18" s="112">
        <f t="shared" si="0"/>
        <v>1062.62</v>
      </c>
      <c r="N18" s="112">
        <f t="shared" si="1"/>
        <v>191.62</v>
      </c>
      <c r="O18" s="112">
        <f t="shared" si="2"/>
        <v>870.9999999999999</v>
      </c>
      <c r="P18" s="107" t="s">
        <v>124</v>
      </c>
    </row>
    <row r="19" spans="1:16" ht="15">
      <c r="A19" s="107">
        <v>2023</v>
      </c>
      <c r="B19" s="107">
        <v>6</v>
      </c>
      <c r="C19" s="208" t="s">
        <v>148</v>
      </c>
      <c r="D19" s="109" t="s">
        <v>149</v>
      </c>
      <c r="E19" s="109" t="s">
        <v>119</v>
      </c>
      <c r="F19" s="111" t="s">
        <v>150</v>
      </c>
      <c r="G19" s="111" t="s">
        <v>151</v>
      </c>
      <c r="H19" s="112">
        <v>427</v>
      </c>
      <c r="I19" s="112">
        <v>77</v>
      </c>
      <c r="J19" s="111" t="s">
        <v>152</v>
      </c>
      <c r="K19" s="209" t="s">
        <v>153</v>
      </c>
      <c r="L19" s="109" t="s">
        <v>123</v>
      </c>
      <c r="M19" s="112">
        <f t="shared" si="0"/>
        <v>427</v>
      </c>
      <c r="N19" s="112">
        <f t="shared" si="1"/>
        <v>77</v>
      </c>
      <c r="O19" s="112">
        <f t="shared" si="2"/>
        <v>350</v>
      </c>
      <c r="P19" s="107" t="s">
        <v>124</v>
      </c>
    </row>
    <row r="20" spans="1:16" ht="15">
      <c r="A20" s="107">
        <v>2023</v>
      </c>
      <c r="B20" s="107">
        <v>7</v>
      </c>
      <c r="C20" s="208" t="s">
        <v>154</v>
      </c>
      <c r="D20" s="109" t="s">
        <v>142</v>
      </c>
      <c r="E20" s="109" t="s">
        <v>119</v>
      </c>
      <c r="F20" s="111" t="s">
        <v>155</v>
      </c>
      <c r="G20" s="111" t="s">
        <v>156</v>
      </c>
      <c r="H20" s="112">
        <v>469.7</v>
      </c>
      <c r="I20" s="112">
        <v>84.7</v>
      </c>
      <c r="J20" s="111" t="s">
        <v>157</v>
      </c>
      <c r="K20" s="209" t="s">
        <v>158</v>
      </c>
      <c r="L20" s="109" t="s">
        <v>147</v>
      </c>
      <c r="M20" s="112">
        <f t="shared" si="0"/>
        <v>469.7</v>
      </c>
      <c r="N20" s="112">
        <f t="shared" si="1"/>
        <v>84.7</v>
      </c>
      <c r="O20" s="112">
        <f t="shared" si="2"/>
        <v>385</v>
      </c>
      <c r="P20" s="107" t="s">
        <v>124</v>
      </c>
    </row>
    <row r="21" spans="1:16" ht="15">
      <c r="A21" s="107">
        <v>2023</v>
      </c>
      <c r="B21" s="107">
        <v>8</v>
      </c>
      <c r="C21" s="208" t="s">
        <v>159</v>
      </c>
      <c r="D21" s="109" t="s">
        <v>142</v>
      </c>
      <c r="E21" s="109" t="s">
        <v>119</v>
      </c>
      <c r="F21" s="111" t="s">
        <v>143</v>
      </c>
      <c r="G21" s="111" t="s">
        <v>160</v>
      </c>
      <c r="H21" s="112">
        <v>6.47</v>
      </c>
      <c r="I21" s="112">
        <v>0</v>
      </c>
      <c r="J21" s="111" t="s">
        <v>161</v>
      </c>
      <c r="K21" s="209" t="s">
        <v>162</v>
      </c>
      <c r="L21" s="109" t="s">
        <v>123</v>
      </c>
      <c r="M21" s="112">
        <f t="shared" si="0"/>
        <v>6.47</v>
      </c>
      <c r="N21" s="112">
        <f t="shared" si="1"/>
        <v>0</v>
      </c>
      <c r="O21" s="112">
        <f t="shared" si="2"/>
        <v>6.47</v>
      </c>
      <c r="P21" s="107" t="s">
        <v>124</v>
      </c>
    </row>
    <row r="22" spans="1:16" ht="15">
      <c r="A22" s="107">
        <v>2023</v>
      </c>
      <c r="B22" s="107">
        <v>9</v>
      </c>
      <c r="C22" s="208" t="s">
        <v>163</v>
      </c>
      <c r="D22" s="109" t="s">
        <v>142</v>
      </c>
      <c r="E22" s="109" t="s">
        <v>119</v>
      </c>
      <c r="F22" s="111" t="s">
        <v>164</v>
      </c>
      <c r="G22" s="111" t="s">
        <v>160</v>
      </c>
      <c r="H22" s="112">
        <v>2158.96</v>
      </c>
      <c r="I22" s="112">
        <v>389.32</v>
      </c>
      <c r="J22" s="111" t="s">
        <v>161</v>
      </c>
      <c r="K22" s="209" t="s">
        <v>162</v>
      </c>
      <c r="L22" s="109" t="s">
        <v>123</v>
      </c>
      <c r="M22" s="112">
        <f t="shared" si="0"/>
        <v>2158.96</v>
      </c>
      <c r="N22" s="112">
        <f t="shared" si="1"/>
        <v>389.32</v>
      </c>
      <c r="O22" s="112">
        <f t="shared" si="2"/>
        <v>1769.64</v>
      </c>
      <c r="P22" s="107" t="s">
        <v>124</v>
      </c>
    </row>
    <row r="23" spans="1:16" ht="15">
      <c r="A23" s="107">
        <v>2023</v>
      </c>
      <c r="B23" s="107">
        <v>10</v>
      </c>
      <c r="C23" s="208" t="s">
        <v>165</v>
      </c>
      <c r="D23" s="109" t="s">
        <v>133</v>
      </c>
      <c r="E23" s="109" t="s">
        <v>119</v>
      </c>
      <c r="F23" s="111" t="s">
        <v>166</v>
      </c>
      <c r="G23" s="111" t="s">
        <v>167</v>
      </c>
      <c r="H23" s="112">
        <v>928.4</v>
      </c>
      <c r="I23" s="112">
        <v>84.4</v>
      </c>
      <c r="J23" s="111" t="s">
        <v>168</v>
      </c>
      <c r="K23" s="209" t="s">
        <v>169</v>
      </c>
      <c r="L23" s="109" t="s">
        <v>170</v>
      </c>
      <c r="M23" s="112">
        <f t="shared" si="0"/>
        <v>928.4</v>
      </c>
      <c r="N23" s="112">
        <f t="shared" si="1"/>
        <v>84.4</v>
      </c>
      <c r="O23" s="112">
        <f t="shared" si="2"/>
        <v>844</v>
      </c>
      <c r="P23" s="107" t="s">
        <v>124</v>
      </c>
    </row>
    <row r="24" spans="1:16" ht="15">
      <c r="A24" s="107">
        <v>2023</v>
      </c>
      <c r="B24" s="107">
        <v>11</v>
      </c>
      <c r="C24" s="208" t="s">
        <v>171</v>
      </c>
      <c r="D24" s="109" t="s">
        <v>172</v>
      </c>
      <c r="E24" s="109" t="s">
        <v>119</v>
      </c>
      <c r="F24" s="111" t="s">
        <v>173</v>
      </c>
      <c r="G24" s="111" t="s">
        <v>167</v>
      </c>
      <c r="H24" s="112">
        <v>31.69</v>
      </c>
      <c r="I24" s="112">
        <v>2.88</v>
      </c>
      <c r="J24" s="111" t="s">
        <v>168</v>
      </c>
      <c r="K24" s="209" t="s">
        <v>169</v>
      </c>
      <c r="L24" s="109" t="s">
        <v>174</v>
      </c>
      <c r="M24" s="112">
        <f t="shared" si="0"/>
        <v>31.69</v>
      </c>
      <c r="N24" s="112">
        <f t="shared" si="1"/>
        <v>2.88</v>
      </c>
      <c r="O24" s="112">
        <f t="shared" si="2"/>
        <v>28.810000000000002</v>
      </c>
      <c r="P24" s="107" t="s">
        <v>124</v>
      </c>
    </row>
    <row r="25" spans="1:16" ht="15">
      <c r="A25" s="107">
        <v>2023</v>
      </c>
      <c r="B25" s="107">
        <v>12</v>
      </c>
      <c r="C25" s="208" t="s">
        <v>175</v>
      </c>
      <c r="D25" s="109" t="s">
        <v>176</v>
      </c>
      <c r="E25" s="109" t="s">
        <v>119</v>
      </c>
      <c r="F25" s="111" t="s">
        <v>177</v>
      </c>
      <c r="G25" s="111" t="s">
        <v>167</v>
      </c>
      <c r="H25" s="112">
        <v>1361.25</v>
      </c>
      <c r="I25" s="112">
        <v>123.75</v>
      </c>
      <c r="J25" s="111" t="s">
        <v>168</v>
      </c>
      <c r="K25" s="209" t="s">
        <v>169</v>
      </c>
      <c r="L25" s="109" t="s">
        <v>172</v>
      </c>
      <c r="M25" s="112">
        <f t="shared" si="0"/>
        <v>1361.25</v>
      </c>
      <c r="N25" s="112">
        <f t="shared" si="1"/>
        <v>123.75</v>
      </c>
      <c r="O25" s="112">
        <f t="shared" si="2"/>
        <v>1237.5</v>
      </c>
      <c r="P25" s="107" t="s">
        <v>124</v>
      </c>
    </row>
    <row r="26" spans="1:16" ht="15">
      <c r="A26" s="107">
        <v>2023</v>
      </c>
      <c r="B26" s="107">
        <v>13</v>
      </c>
      <c r="C26" s="208" t="s">
        <v>178</v>
      </c>
      <c r="D26" s="109" t="s">
        <v>142</v>
      </c>
      <c r="E26" s="109" t="s">
        <v>119</v>
      </c>
      <c r="F26" s="111" t="s">
        <v>179</v>
      </c>
      <c r="G26" s="111" t="s">
        <v>180</v>
      </c>
      <c r="H26" s="112">
        <v>585.6</v>
      </c>
      <c r="I26" s="112">
        <v>105.6</v>
      </c>
      <c r="J26" s="111" t="s">
        <v>181</v>
      </c>
      <c r="K26" s="209" t="s">
        <v>182</v>
      </c>
      <c r="L26" s="109" t="s">
        <v>123</v>
      </c>
      <c r="M26" s="112">
        <f t="shared" si="0"/>
        <v>585.6</v>
      </c>
      <c r="N26" s="112">
        <f t="shared" si="1"/>
        <v>105.6</v>
      </c>
      <c r="O26" s="112">
        <f t="shared" si="2"/>
        <v>480</v>
      </c>
      <c r="P26" s="107" t="s">
        <v>124</v>
      </c>
    </row>
    <row r="27" spans="1:16" ht="15">
      <c r="A27" s="107">
        <v>2023</v>
      </c>
      <c r="B27" s="107">
        <v>14</v>
      </c>
      <c r="C27" s="208" t="s">
        <v>183</v>
      </c>
      <c r="D27" s="109" t="s">
        <v>142</v>
      </c>
      <c r="E27" s="109" t="s">
        <v>119</v>
      </c>
      <c r="F27" s="111" t="s">
        <v>184</v>
      </c>
      <c r="G27" s="111" t="s">
        <v>180</v>
      </c>
      <c r="H27" s="112">
        <v>707.6</v>
      </c>
      <c r="I27" s="112">
        <v>127.6</v>
      </c>
      <c r="J27" s="111" t="s">
        <v>181</v>
      </c>
      <c r="K27" s="209" t="s">
        <v>182</v>
      </c>
      <c r="L27" s="109" t="s">
        <v>123</v>
      </c>
      <c r="M27" s="112">
        <f t="shared" si="0"/>
        <v>707.6</v>
      </c>
      <c r="N27" s="112">
        <f t="shared" si="1"/>
        <v>127.6</v>
      </c>
      <c r="O27" s="112">
        <f t="shared" si="2"/>
        <v>580</v>
      </c>
      <c r="P27" s="107" t="s">
        <v>124</v>
      </c>
    </row>
    <row r="28" spans="1:16" ht="15">
      <c r="A28" s="107">
        <v>2023</v>
      </c>
      <c r="B28" s="107">
        <v>15</v>
      </c>
      <c r="C28" s="208" t="s">
        <v>185</v>
      </c>
      <c r="D28" s="109" t="s">
        <v>142</v>
      </c>
      <c r="E28" s="109" t="s">
        <v>119</v>
      </c>
      <c r="F28" s="111" t="s">
        <v>186</v>
      </c>
      <c r="G28" s="111" t="s">
        <v>187</v>
      </c>
      <c r="H28" s="112">
        <v>494.42</v>
      </c>
      <c r="I28" s="112">
        <v>19.02</v>
      </c>
      <c r="J28" s="111" t="s">
        <v>181</v>
      </c>
      <c r="K28" s="209" t="s">
        <v>182</v>
      </c>
      <c r="L28" s="109" t="s">
        <v>123</v>
      </c>
      <c r="M28" s="112">
        <f t="shared" si="0"/>
        <v>494.42</v>
      </c>
      <c r="N28" s="112">
        <f t="shared" si="1"/>
        <v>19.02</v>
      </c>
      <c r="O28" s="112">
        <f t="shared" si="2"/>
        <v>475.40000000000003</v>
      </c>
      <c r="P28" s="107" t="s">
        <v>124</v>
      </c>
    </row>
    <row r="29" spans="1:16" ht="15">
      <c r="A29" s="107">
        <v>2023</v>
      </c>
      <c r="B29" s="107">
        <v>16</v>
      </c>
      <c r="C29" s="208" t="s">
        <v>188</v>
      </c>
      <c r="D29" s="109" t="s">
        <v>142</v>
      </c>
      <c r="E29" s="109" t="s">
        <v>119</v>
      </c>
      <c r="F29" s="111" t="s">
        <v>189</v>
      </c>
      <c r="G29" s="111" t="s">
        <v>187</v>
      </c>
      <c r="H29" s="112">
        <v>44.93</v>
      </c>
      <c r="I29" s="112">
        <v>1.73</v>
      </c>
      <c r="J29" s="111" t="s">
        <v>181</v>
      </c>
      <c r="K29" s="209" t="s">
        <v>182</v>
      </c>
      <c r="L29" s="109" t="s">
        <v>123</v>
      </c>
      <c r="M29" s="112">
        <f t="shared" si="0"/>
        <v>44.93</v>
      </c>
      <c r="N29" s="112">
        <f t="shared" si="1"/>
        <v>1.73</v>
      </c>
      <c r="O29" s="112">
        <f t="shared" si="2"/>
        <v>43.2</v>
      </c>
      <c r="P29" s="107" t="s">
        <v>124</v>
      </c>
    </row>
    <row r="30" spans="1:16" ht="15">
      <c r="A30" s="107">
        <v>2023</v>
      </c>
      <c r="B30" s="107">
        <v>17</v>
      </c>
      <c r="C30" s="208" t="s">
        <v>190</v>
      </c>
      <c r="D30" s="109" t="s">
        <v>149</v>
      </c>
      <c r="E30" s="109" t="s">
        <v>119</v>
      </c>
      <c r="F30" s="111" t="s">
        <v>191</v>
      </c>
      <c r="G30" s="111" t="s">
        <v>192</v>
      </c>
      <c r="H30" s="112">
        <v>10.64</v>
      </c>
      <c r="I30" s="112">
        <v>1.92</v>
      </c>
      <c r="J30" s="111" t="s">
        <v>193</v>
      </c>
      <c r="K30" s="209" t="s">
        <v>194</v>
      </c>
      <c r="L30" s="109" t="s">
        <v>176</v>
      </c>
      <c r="M30" s="112">
        <f t="shared" si="0"/>
        <v>10.64</v>
      </c>
      <c r="N30" s="112">
        <f t="shared" si="1"/>
        <v>1.92</v>
      </c>
      <c r="O30" s="112">
        <f t="shared" si="2"/>
        <v>8.72</v>
      </c>
      <c r="P30" s="107" t="s">
        <v>124</v>
      </c>
    </row>
    <row r="31" spans="1:16" ht="15">
      <c r="A31" s="107">
        <v>2023</v>
      </c>
      <c r="B31" s="107">
        <v>18</v>
      </c>
      <c r="C31" s="208" t="s">
        <v>195</v>
      </c>
      <c r="D31" s="109" t="s">
        <v>149</v>
      </c>
      <c r="E31" s="109" t="s">
        <v>119</v>
      </c>
      <c r="F31" s="111" t="s">
        <v>196</v>
      </c>
      <c r="G31" s="111" t="s">
        <v>192</v>
      </c>
      <c r="H31" s="112">
        <v>28.54</v>
      </c>
      <c r="I31" s="112">
        <v>5.14</v>
      </c>
      <c r="J31" s="111" t="s">
        <v>193</v>
      </c>
      <c r="K31" s="209" t="s">
        <v>194</v>
      </c>
      <c r="L31" s="109" t="s">
        <v>176</v>
      </c>
      <c r="M31" s="112">
        <f t="shared" si="0"/>
        <v>28.54</v>
      </c>
      <c r="N31" s="112">
        <f t="shared" si="1"/>
        <v>5.14</v>
      </c>
      <c r="O31" s="112">
        <f t="shared" si="2"/>
        <v>23.4</v>
      </c>
      <c r="P31" s="107" t="s">
        <v>124</v>
      </c>
    </row>
    <row r="32" spans="1:16" ht="15">
      <c r="A32" s="107">
        <v>2023</v>
      </c>
      <c r="B32" s="107">
        <v>19</v>
      </c>
      <c r="C32" s="208" t="s">
        <v>197</v>
      </c>
      <c r="D32" s="109" t="s">
        <v>149</v>
      </c>
      <c r="E32" s="109" t="s">
        <v>119</v>
      </c>
      <c r="F32" s="111" t="s">
        <v>198</v>
      </c>
      <c r="G32" s="111" t="s">
        <v>192</v>
      </c>
      <c r="H32" s="112">
        <v>10.78</v>
      </c>
      <c r="I32" s="112">
        <v>1.94</v>
      </c>
      <c r="J32" s="111" t="s">
        <v>193</v>
      </c>
      <c r="K32" s="209" t="s">
        <v>194</v>
      </c>
      <c r="L32" s="109" t="s">
        <v>199</v>
      </c>
      <c r="M32" s="112">
        <f t="shared" si="0"/>
        <v>10.78</v>
      </c>
      <c r="N32" s="112">
        <f t="shared" si="1"/>
        <v>1.94</v>
      </c>
      <c r="O32" s="112">
        <f t="shared" si="2"/>
        <v>8.84</v>
      </c>
      <c r="P32" s="107" t="s">
        <v>124</v>
      </c>
    </row>
    <row r="33" spans="1:16" ht="15">
      <c r="A33" s="107">
        <v>2023</v>
      </c>
      <c r="B33" s="107">
        <v>20</v>
      </c>
      <c r="C33" s="208" t="s">
        <v>200</v>
      </c>
      <c r="D33" s="109" t="s">
        <v>149</v>
      </c>
      <c r="E33" s="109" t="s">
        <v>119</v>
      </c>
      <c r="F33" s="111" t="s">
        <v>201</v>
      </c>
      <c r="G33" s="111" t="s">
        <v>192</v>
      </c>
      <c r="H33" s="112">
        <v>29.31</v>
      </c>
      <c r="I33" s="112">
        <v>5.28</v>
      </c>
      <c r="J33" s="111" t="s">
        <v>193</v>
      </c>
      <c r="K33" s="209" t="s">
        <v>194</v>
      </c>
      <c r="L33" s="109" t="s">
        <v>176</v>
      </c>
      <c r="M33" s="112">
        <f t="shared" si="0"/>
        <v>29.31</v>
      </c>
      <c r="N33" s="112">
        <f t="shared" si="1"/>
        <v>5.28</v>
      </c>
      <c r="O33" s="112">
        <f t="shared" si="2"/>
        <v>24.029999999999998</v>
      </c>
      <c r="P33" s="107" t="s">
        <v>124</v>
      </c>
    </row>
    <row r="34" spans="1:16" ht="15">
      <c r="A34" s="107">
        <v>2023</v>
      </c>
      <c r="B34" s="107">
        <v>21</v>
      </c>
      <c r="C34" s="208" t="s">
        <v>202</v>
      </c>
      <c r="D34" s="109" t="s">
        <v>149</v>
      </c>
      <c r="E34" s="109" t="s">
        <v>119</v>
      </c>
      <c r="F34" s="111" t="s">
        <v>203</v>
      </c>
      <c r="G34" s="111" t="s">
        <v>192</v>
      </c>
      <c r="H34" s="112">
        <v>1488.82</v>
      </c>
      <c r="I34" s="112">
        <v>268.24</v>
      </c>
      <c r="J34" s="111" t="s">
        <v>193</v>
      </c>
      <c r="K34" s="209" t="s">
        <v>194</v>
      </c>
      <c r="L34" s="109" t="s">
        <v>199</v>
      </c>
      <c r="M34" s="112">
        <f t="shared" si="0"/>
        <v>1488.82</v>
      </c>
      <c r="N34" s="112">
        <f t="shared" si="1"/>
        <v>268.24</v>
      </c>
      <c r="O34" s="112">
        <f t="shared" si="2"/>
        <v>1220.58</v>
      </c>
      <c r="P34" s="107" t="s">
        <v>124</v>
      </c>
    </row>
    <row r="35" spans="1:16" ht="15">
      <c r="A35" s="107">
        <v>2023</v>
      </c>
      <c r="B35" s="107">
        <v>22</v>
      </c>
      <c r="C35" s="208" t="s">
        <v>204</v>
      </c>
      <c r="D35" s="109" t="s">
        <v>149</v>
      </c>
      <c r="E35" s="109" t="s">
        <v>119</v>
      </c>
      <c r="F35" s="111" t="s">
        <v>205</v>
      </c>
      <c r="G35" s="111" t="s">
        <v>192</v>
      </c>
      <c r="H35" s="112">
        <v>142.95</v>
      </c>
      <c r="I35" s="112">
        <v>25.76</v>
      </c>
      <c r="J35" s="111" t="s">
        <v>193</v>
      </c>
      <c r="K35" s="209" t="s">
        <v>194</v>
      </c>
      <c r="L35" s="109" t="s">
        <v>199</v>
      </c>
      <c r="M35" s="112">
        <f t="shared" si="0"/>
        <v>142.95</v>
      </c>
      <c r="N35" s="112">
        <f t="shared" si="1"/>
        <v>25.76</v>
      </c>
      <c r="O35" s="112">
        <f t="shared" si="2"/>
        <v>117.18999999999998</v>
      </c>
      <c r="P35" s="107" t="s">
        <v>124</v>
      </c>
    </row>
    <row r="36" spans="1:16" ht="15">
      <c r="A36" s="107">
        <v>2023</v>
      </c>
      <c r="B36" s="107">
        <v>23</v>
      </c>
      <c r="C36" s="208" t="s">
        <v>206</v>
      </c>
      <c r="D36" s="109" t="s">
        <v>149</v>
      </c>
      <c r="E36" s="109" t="s">
        <v>119</v>
      </c>
      <c r="F36" s="111" t="s">
        <v>207</v>
      </c>
      <c r="G36" s="111" t="s">
        <v>192</v>
      </c>
      <c r="H36" s="112">
        <v>113.72</v>
      </c>
      <c r="I36" s="112">
        <v>10.33</v>
      </c>
      <c r="J36" s="111" t="s">
        <v>193</v>
      </c>
      <c r="K36" s="209" t="s">
        <v>194</v>
      </c>
      <c r="L36" s="109" t="s">
        <v>176</v>
      </c>
      <c r="M36" s="112">
        <f t="shared" si="0"/>
        <v>113.72</v>
      </c>
      <c r="N36" s="112">
        <f t="shared" si="1"/>
        <v>10.33</v>
      </c>
      <c r="O36" s="112">
        <f t="shared" si="2"/>
        <v>103.39</v>
      </c>
      <c r="P36" s="107" t="s">
        <v>124</v>
      </c>
    </row>
    <row r="37" spans="1:16" ht="15">
      <c r="A37" s="107">
        <v>2023</v>
      </c>
      <c r="B37" s="107">
        <v>24</v>
      </c>
      <c r="C37" s="208" t="s">
        <v>208</v>
      </c>
      <c r="D37" s="109" t="s">
        <v>149</v>
      </c>
      <c r="E37" s="109" t="s">
        <v>119</v>
      </c>
      <c r="F37" s="111" t="s">
        <v>209</v>
      </c>
      <c r="G37" s="111" t="s">
        <v>192</v>
      </c>
      <c r="H37" s="112">
        <v>405.05</v>
      </c>
      <c r="I37" s="112">
        <v>36.78</v>
      </c>
      <c r="J37" s="111" t="s">
        <v>193</v>
      </c>
      <c r="K37" s="209" t="s">
        <v>194</v>
      </c>
      <c r="L37" s="109" t="s">
        <v>176</v>
      </c>
      <c r="M37" s="112">
        <f t="shared" si="0"/>
        <v>405.05</v>
      </c>
      <c r="N37" s="112">
        <f t="shared" si="1"/>
        <v>36.78</v>
      </c>
      <c r="O37" s="112">
        <f t="shared" si="2"/>
        <v>368.27</v>
      </c>
      <c r="P37" s="107" t="s">
        <v>124</v>
      </c>
    </row>
    <row r="38" spans="1:16" ht="15">
      <c r="A38" s="107">
        <v>2023</v>
      </c>
      <c r="B38" s="107">
        <v>25</v>
      </c>
      <c r="C38" s="208" t="s">
        <v>210</v>
      </c>
      <c r="D38" s="109" t="s">
        <v>149</v>
      </c>
      <c r="E38" s="109" t="s">
        <v>119</v>
      </c>
      <c r="F38" s="111" t="s">
        <v>211</v>
      </c>
      <c r="G38" s="111" t="s">
        <v>192</v>
      </c>
      <c r="H38" s="112">
        <v>133.13</v>
      </c>
      <c r="I38" s="112">
        <v>12.09</v>
      </c>
      <c r="J38" s="111" t="s">
        <v>193</v>
      </c>
      <c r="K38" s="209" t="s">
        <v>194</v>
      </c>
      <c r="L38" s="109" t="s">
        <v>176</v>
      </c>
      <c r="M38" s="112">
        <f t="shared" si="0"/>
        <v>133.13</v>
      </c>
      <c r="N38" s="112">
        <f t="shared" si="1"/>
        <v>12.09</v>
      </c>
      <c r="O38" s="112">
        <f t="shared" si="2"/>
        <v>121.03999999999999</v>
      </c>
      <c r="P38" s="107" t="s">
        <v>124</v>
      </c>
    </row>
    <row r="39" spans="1:16" ht="15">
      <c r="A39" s="107">
        <v>2023</v>
      </c>
      <c r="B39" s="107">
        <v>26</v>
      </c>
      <c r="C39" s="208" t="s">
        <v>212</v>
      </c>
      <c r="D39" s="109" t="s">
        <v>213</v>
      </c>
      <c r="E39" s="109" t="s">
        <v>119</v>
      </c>
      <c r="F39" s="111" t="s">
        <v>214</v>
      </c>
      <c r="G39" s="111" t="s">
        <v>215</v>
      </c>
      <c r="H39" s="112">
        <v>2.53</v>
      </c>
      <c r="I39" s="112">
        <v>0</v>
      </c>
      <c r="J39" s="111" t="s">
        <v>216</v>
      </c>
      <c r="K39" s="209" t="s">
        <v>217</v>
      </c>
      <c r="L39" s="109" t="s">
        <v>218</v>
      </c>
      <c r="M39" s="112">
        <f t="shared" si="0"/>
        <v>2.53</v>
      </c>
      <c r="N39" s="112">
        <f t="shared" si="1"/>
        <v>0</v>
      </c>
      <c r="O39" s="112">
        <f t="shared" si="2"/>
        <v>2.53</v>
      </c>
      <c r="P39" s="107" t="s">
        <v>124</v>
      </c>
    </row>
    <row r="40" spans="1:16" ht="15">
      <c r="A40" s="107">
        <v>2023</v>
      </c>
      <c r="B40" s="107">
        <v>27</v>
      </c>
      <c r="C40" s="208" t="s">
        <v>219</v>
      </c>
      <c r="D40" s="109" t="s">
        <v>213</v>
      </c>
      <c r="E40" s="109" t="s">
        <v>119</v>
      </c>
      <c r="F40" s="111" t="s">
        <v>220</v>
      </c>
      <c r="G40" s="111" t="s">
        <v>221</v>
      </c>
      <c r="H40" s="112">
        <v>151.24</v>
      </c>
      <c r="I40" s="112">
        <v>27.27</v>
      </c>
      <c r="J40" s="111" t="s">
        <v>222</v>
      </c>
      <c r="K40" s="209" t="s">
        <v>223</v>
      </c>
      <c r="L40" s="109" t="s">
        <v>218</v>
      </c>
      <c r="M40" s="112">
        <f t="shared" si="0"/>
        <v>151.24</v>
      </c>
      <c r="N40" s="112">
        <f t="shared" si="1"/>
        <v>27.27</v>
      </c>
      <c r="O40" s="112">
        <f t="shared" si="2"/>
        <v>123.97000000000001</v>
      </c>
      <c r="P40" s="107" t="s">
        <v>124</v>
      </c>
    </row>
    <row r="41" spans="1:16" ht="15">
      <c r="A41" s="107">
        <v>2023</v>
      </c>
      <c r="B41" s="107">
        <v>28</v>
      </c>
      <c r="C41" s="208" t="s">
        <v>224</v>
      </c>
      <c r="D41" s="109" t="s">
        <v>213</v>
      </c>
      <c r="E41" s="109" t="s">
        <v>119</v>
      </c>
      <c r="F41" s="111" t="s">
        <v>225</v>
      </c>
      <c r="G41" s="111" t="s">
        <v>226</v>
      </c>
      <c r="H41" s="112">
        <v>496.13</v>
      </c>
      <c r="I41" s="112">
        <v>23.63</v>
      </c>
      <c r="J41" s="111" t="s">
        <v>227</v>
      </c>
      <c r="K41" s="209" t="s">
        <v>228</v>
      </c>
      <c r="L41" s="109" t="s">
        <v>229</v>
      </c>
      <c r="M41" s="112">
        <f t="shared" si="0"/>
        <v>496.13</v>
      </c>
      <c r="N41" s="112">
        <f t="shared" si="1"/>
        <v>23.63</v>
      </c>
      <c r="O41" s="112">
        <f t="shared" si="2"/>
        <v>472.5</v>
      </c>
      <c r="P41" s="107" t="s">
        <v>124</v>
      </c>
    </row>
    <row r="42" spans="1:16" ht="15">
      <c r="A42" s="107">
        <v>2023</v>
      </c>
      <c r="B42" s="107">
        <v>29</v>
      </c>
      <c r="C42" s="208" t="s">
        <v>230</v>
      </c>
      <c r="D42" s="109" t="s">
        <v>218</v>
      </c>
      <c r="E42" s="109" t="s">
        <v>119</v>
      </c>
      <c r="F42" s="111" t="s">
        <v>231</v>
      </c>
      <c r="G42" s="111" t="s">
        <v>192</v>
      </c>
      <c r="H42" s="112">
        <v>1210.58</v>
      </c>
      <c r="I42" s="112">
        <v>218.27</v>
      </c>
      <c r="J42" s="111" t="s">
        <v>193</v>
      </c>
      <c r="K42" s="209" t="s">
        <v>194</v>
      </c>
      <c r="L42" s="109" t="s">
        <v>232</v>
      </c>
      <c r="M42" s="112">
        <f t="shared" si="0"/>
        <v>1210.58</v>
      </c>
      <c r="N42" s="112">
        <f t="shared" si="1"/>
        <v>218.27</v>
      </c>
      <c r="O42" s="112">
        <f t="shared" si="2"/>
        <v>992.31</v>
      </c>
      <c r="P42" s="107" t="s">
        <v>124</v>
      </c>
    </row>
    <row r="43" spans="1:16" ht="15">
      <c r="A43" s="107">
        <v>2023</v>
      </c>
      <c r="B43" s="107">
        <v>30</v>
      </c>
      <c r="C43" s="208" t="s">
        <v>233</v>
      </c>
      <c r="D43" s="109" t="s">
        <v>234</v>
      </c>
      <c r="E43" s="109" t="s">
        <v>119</v>
      </c>
      <c r="F43" s="111" t="s">
        <v>235</v>
      </c>
      <c r="G43" s="111" t="s">
        <v>192</v>
      </c>
      <c r="H43" s="112">
        <v>465.41</v>
      </c>
      <c r="I43" s="112">
        <v>83.84</v>
      </c>
      <c r="J43" s="111" t="s">
        <v>193</v>
      </c>
      <c r="K43" s="209" t="s">
        <v>194</v>
      </c>
      <c r="L43" s="109" t="s">
        <v>236</v>
      </c>
      <c r="M43" s="112">
        <f t="shared" si="0"/>
        <v>465.41</v>
      </c>
      <c r="N43" s="112">
        <f t="shared" si="1"/>
        <v>83.84</v>
      </c>
      <c r="O43" s="112">
        <f t="shared" si="2"/>
        <v>381.57000000000005</v>
      </c>
      <c r="P43" s="107" t="s">
        <v>124</v>
      </c>
    </row>
    <row r="44" spans="1:16" ht="15">
      <c r="A44" s="107">
        <v>2023</v>
      </c>
      <c r="B44" s="107">
        <v>31</v>
      </c>
      <c r="C44" s="208" t="s">
        <v>237</v>
      </c>
      <c r="D44" s="109" t="s">
        <v>234</v>
      </c>
      <c r="E44" s="109" t="s">
        <v>119</v>
      </c>
      <c r="F44" s="111" t="s">
        <v>238</v>
      </c>
      <c r="G44" s="111" t="s">
        <v>239</v>
      </c>
      <c r="H44" s="112">
        <v>589.44</v>
      </c>
      <c r="I44" s="112">
        <v>106.29</v>
      </c>
      <c r="J44" s="111" t="s">
        <v>240</v>
      </c>
      <c r="K44" s="209" t="s">
        <v>241</v>
      </c>
      <c r="L44" s="109" t="s">
        <v>236</v>
      </c>
      <c r="M44" s="112">
        <f t="shared" si="0"/>
        <v>589.44</v>
      </c>
      <c r="N44" s="112">
        <f t="shared" si="1"/>
        <v>106.29</v>
      </c>
      <c r="O44" s="112">
        <f t="shared" si="2"/>
        <v>483.15000000000003</v>
      </c>
      <c r="P44" s="107" t="s">
        <v>124</v>
      </c>
    </row>
    <row r="45" spans="1:16" ht="15">
      <c r="A45" s="107">
        <v>2023</v>
      </c>
      <c r="B45" s="107">
        <v>32</v>
      </c>
      <c r="C45" s="208" t="s">
        <v>242</v>
      </c>
      <c r="D45" s="109" t="s">
        <v>232</v>
      </c>
      <c r="E45" s="109" t="s">
        <v>119</v>
      </c>
      <c r="F45" s="111" t="s">
        <v>127</v>
      </c>
      <c r="G45" s="111" t="s">
        <v>243</v>
      </c>
      <c r="H45" s="112">
        <v>376.75</v>
      </c>
      <c r="I45" s="112">
        <v>64.25</v>
      </c>
      <c r="J45" s="111" t="s">
        <v>244</v>
      </c>
      <c r="K45" s="209" t="s">
        <v>245</v>
      </c>
      <c r="L45" s="109" t="s">
        <v>246</v>
      </c>
      <c r="M45" s="112">
        <f t="shared" si="0"/>
        <v>376.75</v>
      </c>
      <c r="N45" s="112">
        <f t="shared" si="1"/>
        <v>64.25</v>
      </c>
      <c r="O45" s="112">
        <f t="shared" si="2"/>
        <v>312.5</v>
      </c>
      <c r="P45" s="107" t="s">
        <v>124</v>
      </c>
    </row>
    <row r="46" spans="1:16" ht="15">
      <c r="A46" s="107">
        <v>2023</v>
      </c>
      <c r="B46" s="107">
        <v>33</v>
      </c>
      <c r="C46" s="208" t="s">
        <v>247</v>
      </c>
      <c r="D46" s="109" t="s">
        <v>248</v>
      </c>
      <c r="E46" s="109" t="s">
        <v>119</v>
      </c>
      <c r="F46" s="111" t="s">
        <v>249</v>
      </c>
      <c r="G46" s="111" t="s">
        <v>250</v>
      </c>
      <c r="H46" s="112">
        <v>9.44</v>
      </c>
      <c r="I46" s="112">
        <v>1.7</v>
      </c>
      <c r="J46" s="111" t="s">
        <v>251</v>
      </c>
      <c r="K46" s="209" t="s">
        <v>252</v>
      </c>
      <c r="L46" s="109" t="s">
        <v>253</v>
      </c>
      <c r="M46" s="112">
        <f t="shared" si="0"/>
        <v>9.44</v>
      </c>
      <c r="N46" s="112">
        <f t="shared" si="1"/>
        <v>1.7</v>
      </c>
      <c r="O46" s="112">
        <f t="shared" si="2"/>
        <v>7.739999999999999</v>
      </c>
      <c r="P46" s="107" t="s">
        <v>124</v>
      </c>
    </row>
    <row r="47" spans="1:16" ht="15">
      <c r="A47" s="107">
        <v>2023</v>
      </c>
      <c r="B47" s="107">
        <v>34</v>
      </c>
      <c r="C47" s="208" t="s">
        <v>254</v>
      </c>
      <c r="D47" s="109" t="s">
        <v>255</v>
      </c>
      <c r="E47" s="109" t="s">
        <v>119</v>
      </c>
      <c r="F47" s="111" t="s">
        <v>256</v>
      </c>
      <c r="G47" s="111" t="s">
        <v>257</v>
      </c>
      <c r="H47" s="112">
        <v>35.16</v>
      </c>
      <c r="I47" s="112">
        <v>6.34</v>
      </c>
      <c r="J47" s="111" t="s">
        <v>258</v>
      </c>
      <c r="K47" s="209" t="s">
        <v>259</v>
      </c>
      <c r="L47" s="109" t="s">
        <v>260</v>
      </c>
      <c r="M47" s="112">
        <f t="shared" si="0"/>
        <v>35.16</v>
      </c>
      <c r="N47" s="112">
        <f t="shared" si="1"/>
        <v>6.34</v>
      </c>
      <c r="O47" s="112">
        <f t="shared" si="2"/>
        <v>28.819999999999997</v>
      </c>
      <c r="P47" s="107" t="s">
        <v>124</v>
      </c>
    </row>
    <row r="48" spans="1:16" ht="15">
      <c r="A48" s="107">
        <v>2023</v>
      </c>
      <c r="B48" s="107">
        <v>35</v>
      </c>
      <c r="C48" s="208" t="s">
        <v>261</v>
      </c>
      <c r="D48" s="109" t="s">
        <v>262</v>
      </c>
      <c r="E48" s="109" t="s">
        <v>119</v>
      </c>
      <c r="F48" s="111" t="s">
        <v>134</v>
      </c>
      <c r="G48" s="111" t="s">
        <v>135</v>
      </c>
      <c r="H48" s="112">
        <v>515.21</v>
      </c>
      <c r="I48" s="112">
        <v>92.91</v>
      </c>
      <c r="J48" s="111" t="s">
        <v>139</v>
      </c>
      <c r="K48" s="209" t="s">
        <v>140</v>
      </c>
      <c r="L48" s="109" t="s">
        <v>234</v>
      </c>
      <c r="M48" s="112">
        <f t="shared" si="0"/>
        <v>515.21</v>
      </c>
      <c r="N48" s="112">
        <f t="shared" si="1"/>
        <v>92.91</v>
      </c>
      <c r="O48" s="112">
        <f t="shared" si="2"/>
        <v>422.30000000000007</v>
      </c>
      <c r="P48" s="107" t="s">
        <v>124</v>
      </c>
    </row>
    <row r="49" spans="1:16" ht="15">
      <c r="A49" s="107">
        <v>2023</v>
      </c>
      <c r="B49" s="107">
        <v>36</v>
      </c>
      <c r="C49" s="208" t="s">
        <v>263</v>
      </c>
      <c r="D49" s="109" t="s">
        <v>255</v>
      </c>
      <c r="E49" s="109" t="s">
        <v>119</v>
      </c>
      <c r="F49" s="111" t="s">
        <v>264</v>
      </c>
      <c r="G49" s="111" t="s">
        <v>265</v>
      </c>
      <c r="H49" s="112">
        <v>402.6</v>
      </c>
      <c r="I49" s="112">
        <v>72.6</v>
      </c>
      <c r="J49" s="111" t="s">
        <v>266</v>
      </c>
      <c r="K49" s="209" t="s">
        <v>267</v>
      </c>
      <c r="L49" s="109" t="s">
        <v>268</v>
      </c>
      <c r="M49" s="112">
        <f t="shared" si="0"/>
        <v>402.6</v>
      </c>
      <c r="N49" s="112">
        <f t="shared" si="1"/>
        <v>72.6</v>
      </c>
      <c r="O49" s="112">
        <f t="shared" si="2"/>
        <v>330</v>
      </c>
      <c r="P49" s="107" t="s">
        <v>124</v>
      </c>
    </row>
    <row r="50" spans="1:16" ht="15">
      <c r="A50" s="107">
        <v>2023</v>
      </c>
      <c r="B50" s="107">
        <v>37</v>
      </c>
      <c r="C50" s="208" t="s">
        <v>269</v>
      </c>
      <c r="D50" s="109" t="s">
        <v>262</v>
      </c>
      <c r="E50" s="109" t="s">
        <v>119</v>
      </c>
      <c r="F50" s="111" t="s">
        <v>179</v>
      </c>
      <c r="G50" s="111" t="s">
        <v>180</v>
      </c>
      <c r="H50" s="112">
        <v>585.6</v>
      </c>
      <c r="I50" s="112">
        <v>105.6</v>
      </c>
      <c r="J50" s="111" t="s">
        <v>181</v>
      </c>
      <c r="K50" s="209" t="s">
        <v>182</v>
      </c>
      <c r="L50" s="109" t="s">
        <v>270</v>
      </c>
      <c r="M50" s="112">
        <f t="shared" si="0"/>
        <v>585.6</v>
      </c>
      <c r="N50" s="112">
        <f t="shared" si="1"/>
        <v>105.6</v>
      </c>
      <c r="O50" s="112">
        <f t="shared" si="2"/>
        <v>480</v>
      </c>
      <c r="P50" s="107" t="s">
        <v>124</v>
      </c>
    </row>
    <row r="51" spans="1:16" ht="15">
      <c r="A51" s="107">
        <v>2023</v>
      </c>
      <c r="B51" s="107">
        <v>38</v>
      </c>
      <c r="C51" s="208" t="s">
        <v>271</v>
      </c>
      <c r="D51" s="109" t="s">
        <v>262</v>
      </c>
      <c r="E51" s="109" t="s">
        <v>119</v>
      </c>
      <c r="F51" s="111" t="s">
        <v>189</v>
      </c>
      <c r="G51" s="111" t="s">
        <v>187</v>
      </c>
      <c r="H51" s="112">
        <v>44.93</v>
      </c>
      <c r="I51" s="112">
        <v>1.73</v>
      </c>
      <c r="J51" s="111" t="s">
        <v>181</v>
      </c>
      <c r="K51" s="209" t="s">
        <v>182</v>
      </c>
      <c r="L51" s="109" t="s">
        <v>270</v>
      </c>
      <c r="M51" s="112">
        <f t="shared" si="0"/>
        <v>44.93</v>
      </c>
      <c r="N51" s="112">
        <f t="shared" si="1"/>
        <v>1.73</v>
      </c>
      <c r="O51" s="112">
        <f t="shared" si="2"/>
        <v>43.2</v>
      </c>
      <c r="P51" s="107" t="s">
        <v>124</v>
      </c>
    </row>
    <row r="52" spans="1:16" ht="15">
      <c r="A52" s="107">
        <v>2023</v>
      </c>
      <c r="B52" s="107">
        <v>39</v>
      </c>
      <c r="C52" s="208" t="s">
        <v>272</v>
      </c>
      <c r="D52" s="109" t="s">
        <v>262</v>
      </c>
      <c r="E52" s="109" t="s">
        <v>119</v>
      </c>
      <c r="F52" s="111" t="s">
        <v>184</v>
      </c>
      <c r="G52" s="111" t="s">
        <v>180</v>
      </c>
      <c r="H52" s="112">
        <v>707.6</v>
      </c>
      <c r="I52" s="112">
        <v>127.6</v>
      </c>
      <c r="J52" s="111" t="s">
        <v>181</v>
      </c>
      <c r="K52" s="209" t="s">
        <v>182</v>
      </c>
      <c r="L52" s="109" t="s">
        <v>273</v>
      </c>
      <c r="M52" s="112">
        <f t="shared" si="0"/>
        <v>707.6</v>
      </c>
      <c r="N52" s="112">
        <f t="shared" si="1"/>
        <v>127.6</v>
      </c>
      <c r="O52" s="112">
        <f t="shared" si="2"/>
        <v>580</v>
      </c>
      <c r="P52" s="107" t="s">
        <v>124</v>
      </c>
    </row>
    <row r="53" spans="1:16" ht="15">
      <c r="A53" s="107">
        <v>2023</v>
      </c>
      <c r="B53" s="107">
        <v>40</v>
      </c>
      <c r="C53" s="208" t="s">
        <v>274</v>
      </c>
      <c r="D53" s="109" t="s">
        <v>262</v>
      </c>
      <c r="E53" s="109" t="s">
        <v>119</v>
      </c>
      <c r="F53" s="111" t="s">
        <v>134</v>
      </c>
      <c r="G53" s="111" t="s">
        <v>135</v>
      </c>
      <c r="H53" s="112">
        <v>133</v>
      </c>
      <c r="I53" s="112">
        <v>23.98</v>
      </c>
      <c r="J53" s="111" t="s">
        <v>136</v>
      </c>
      <c r="K53" s="209" t="s">
        <v>137</v>
      </c>
      <c r="L53" s="109" t="s">
        <v>234</v>
      </c>
      <c r="M53" s="112">
        <f t="shared" si="0"/>
        <v>133</v>
      </c>
      <c r="N53" s="112">
        <f t="shared" si="1"/>
        <v>23.98</v>
      </c>
      <c r="O53" s="112">
        <f t="shared" si="2"/>
        <v>109.02</v>
      </c>
      <c r="P53" s="107" t="s">
        <v>124</v>
      </c>
    </row>
    <row r="54" spans="1:16" ht="15">
      <c r="A54" s="107">
        <v>2023</v>
      </c>
      <c r="B54" s="107">
        <v>41</v>
      </c>
      <c r="C54" s="208" t="s">
        <v>275</v>
      </c>
      <c r="D54" s="109" t="s">
        <v>246</v>
      </c>
      <c r="E54" s="109" t="s">
        <v>119</v>
      </c>
      <c r="F54" s="111" t="s">
        <v>173</v>
      </c>
      <c r="G54" s="111" t="s">
        <v>167</v>
      </c>
      <c r="H54" s="112">
        <v>19.45</v>
      </c>
      <c r="I54" s="112">
        <v>1.77</v>
      </c>
      <c r="J54" s="111" t="s">
        <v>168</v>
      </c>
      <c r="K54" s="209" t="s">
        <v>169</v>
      </c>
      <c r="L54" s="109" t="s">
        <v>268</v>
      </c>
      <c r="M54" s="112">
        <f t="shared" si="0"/>
        <v>19.45</v>
      </c>
      <c r="N54" s="112">
        <f t="shared" si="1"/>
        <v>1.77</v>
      </c>
      <c r="O54" s="112">
        <f t="shared" si="2"/>
        <v>17.68</v>
      </c>
      <c r="P54" s="107" t="s">
        <v>124</v>
      </c>
    </row>
    <row r="55" spans="1:16" ht="15">
      <c r="A55" s="107">
        <v>2023</v>
      </c>
      <c r="B55" s="107">
        <v>42</v>
      </c>
      <c r="C55" s="208" t="s">
        <v>276</v>
      </c>
      <c r="D55" s="109" t="s">
        <v>253</v>
      </c>
      <c r="E55" s="109" t="s">
        <v>119</v>
      </c>
      <c r="F55" s="111" t="s">
        <v>225</v>
      </c>
      <c r="G55" s="111" t="s">
        <v>226</v>
      </c>
      <c r="H55" s="112">
        <v>615.56</v>
      </c>
      <c r="I55" s="112">
        <v>29.31</v>
      </c>
      <c r="J55" s="111" t="s">
        <v>277</v>
      </c>
      <c r="K55" s="209" t="s">
        <v>278</v>
      </c>
      <c r="L55" s="109" t="s">
        <v>279</v>
      </c>
      <c r="M55" s="112">
        <f t="shared" si="0"/>
        <v>615.56</v>
      </c>
      <c r="N55" s="112">
        <f t="shared" si="1"/>
        <v>29.31</v>
      </c>
      <c r="O55" s="112">
        <f t="shared" si="2"/>
        <v>586.25</v>
      </c>
      <c r="P55" s="107" t="s">
        <v>124</v>
      </c>
    </row>
    <row r="56" spans="1:16" ht="15">
      <c r="A56" s="107">
        <v>2023</v>
      </c>
      <c r="B56" s="107">
        <v>43</v>
      </c>
      <c r="C56" s="208" t="s">
        <v>280</v>
      </c>
      <c r="D56" s="109" t="s">
        <v>281</v>
      </c>
      <c r="E56" s="109" t="s">
        <v>119</v>
      </c>
      <c r="F56" s="111" t="s">
        <v>282</v>
      </c>
      <c r="G56" s="111" t="s">
        <v>283</v>
      </c>
      <c r="H56" s="112">
        <v>1220</v>
      </c>
      <c r="I56" s="112">
        <v>220</v>
      </c>
      <c r="J56" s="111" t="s">
        <v>284</v>
      </c>
      <c r="K56" s="209" t="s">
        <v>285</v>
      </c>
      <c r="L56" s="109" t="s">
        <v>234</v>
      </c>
      <c r="M56" s="112">
        <f t="shared" si="0"/>
        <v>1220</v>
      </c>
      <c r="N56" s="112">
        <f t="shared" si="1"/>
        <v>220</v>
      </c>
      <c r="O56" s="112">
        <f t="shared" si="2"/>
        <v>1000</v>
      </c>
      <c r="P56" s="107" t="s">
        <v>124</v>
      </c>
    </row>
    <row r="57" spans="1:16" ht="15">
      <c r="A57" s="107">
        <v>2023</v>
      </c>
      <c r="B57" s="107">
        <v>44</v>
      </c>
      <c r="C57" s="208" t="s">
        <v>286</v>
      </c>
      <c r="D57" s="109" t="s">
        <v>142</v>
      </c>
      <c r="E57" s="109" t="s">
        <v>119</v>
      </c>
      <c r="F57" s="111" t="s">
        <v>287</v>
      </c>
      <c r="G57" s="111" t="s">
        <v>288</v>
      </c>
      <c r="H57" s="112">
        <v>2589.82</v>
      </c>
      <c r="I57" s="112">
        <v>58.16</v>
      </c>
      <c r="J57" s="111" t="s">
        <v>289</v>
      </c>
      <c r="K57" s="209" t="s">
        <v>290</v>
      </c>
      <c r="L57" s="109" t="s">
        <v>291</v>
      </c>
      <c r="M57" s="112">
        <f t="shared" si="0"/>
        <v>2589.82</v>
      </c>
      <c r="N57" s="112">
        <f t="shared" si="1"/>
        <v>58.16</v>
      </c>
      <c r="O57" s="112">
        <f t="shared" si="2"/>
        <v>2531.6600000000003</v>
      </c>
      <c r="P57" s="107" t="s">
        <v>124</v>
      </c>
    </row>
    <row r="58" spans="1:16" ht="15">
      <c r="A58" s="107">
        <v>2023</v>
      </c>
      <c r="B58" s="107">
        <v>45</v>
      </c>
      <c r="C58" s="208" t="s">
        <v>292</v>
      </c>
      <c r="D58" s="109" t="s">
        <v>270</v>
      </c>
      <c r="E58" s="109" t="s">
        <v>119</v>
      </c>
      <c r="F58" s="111"/>
      <c r="G58" s="111"/>
      <c r="H58" s="112">
        <v>2074</v>
      </c>
      <c r="I58" s="112">
        <v>0</v>
      </c>
      <c r="J58" s="111" t="s">
        <v>293</v>
      </c>
      <c r="K58" s="209" t="s">
        <v>294</v>
      </c>
      <c r="L58" s="109" t="s">
        <v>291</v>
      </c>
      <c r="M58" s="112">
        <f t="shared" si="0"/>
        <v>2074</v>
      </c>
      <c r="N58" s="112">
        <f t="shared" si="1"/>
        <v>0</v>
      </c>
      <c r="O58" s="112">
        <f t="shared" si="2"/>
        <v>2074</v>
      </c>
      <c r="P58" s="107" t="s">
        <v>124</v>
      </c>
    </row>
    <row r="59" spans="1:16" ht="15">
      <c r="A59" s="107">
        <v>2023</v>
      </c>
      <c r="B59" s="107">
        <v>47</v>
      </c>
      <c r="C59" s="208" t="s">
        <v>295</v>
      </c>
      <c r="D59" s="109" t="s">
        <v>262</v>
      </c>
      <c r="E59" s="109" t="s">
        <v>119</v>
      </c>
      <c r="F59" s="111"/>
      <c r="G59" s="111" t="s">
        <v>187</v>
      </c>
      <c r="H59" s="112">
        <v>616.72</v>
      </c>
      <c r="I59" s="112">
        <v>23.72</v>
      </c>
      <c r="J59" s="111" t="s">
        <v>181</v>
      </c>
      <c r="K59" s="209" t="s">
        <v>182</v>
      </c>
      <c r="L59" s="109" t="s">
        <v>270</v>
      </c>
      <c r="M59" s="112">
        <f t="shared" si="0"/>
        <v>616.72</v>
      </c>
      <c r="N59" s="112">
        <f t="shared" si="1"/>
        <v>23.72</v>
      </c>
      <c r="O59" s="112">
        <f t="shared" si="2"/>
        <v>593</v>
      </c>
      <c r="P59" s="107" t="s">
        <v>124</v>
      </c>
    </row>
    <row r="60" spans="1:16" ht="15">
      <c r="A60" s="107">
        <v>2023</v>
      </c>
      <c r="B60" s="107">
        <v>48</v>
      </c>
      <c r="C60" s="208" t="s">
        <v>296</v>
      </c>
      <c r="D60" s="109" t="s">
        <v>297</v>
      </c>
      <c r="E60" s="109" t="s">
        <v>119</v>
      </c>
      <c r="F60" s="111" t="s">
        <v>214</v>
      </c>
      <c r="G60" s="111" t="s">
        <v>215</v>
      </c>
      <c r="H60" s="112">
        <v>13</v>
      </c>
      <c r="I60" s="112">
        <v>0</v>
      </c>
      <c r="J60" s="111" t="s">
        <v>216</v>
      </c>
      <c r="K60" s="209" t="s">
        <v>217</v>
      </c>
      <c r="L60" s="109" t="s">
        <v>298</v>
      </c>
      <c r="M60" s="112">
        <f t="shared" si="0"/>
        <v>13</v>
      </c>
      <c r="N60" s="112">
        <f t="shared" si="1"/>
        <v>0</v>
      </c>
      <c r="O60" s="112">
        <f t="shared" si="2"/>
        <v>13</v>
      </c>
      <c r="P60" s="107" t="s">
        <v>124</v>
      </c>
    </row>
    <row r="61" spans="1:16" ht="15">
      <c r="A61" s="107">
        <v>2023</v>
      </c>
      <c r="B61" s="107">
        <v>49</v>
      </c>
      <c r="C61" s="208" t="s">
        <v>299</v>
      </c>
      <c r="D61" s="109" t="s">
        <v>300</v>
      </c>
      <c r="E61" s="109" t="s">
        <v>119</v>
      </c>
      <c r="F61" s="111" t="s">
        <v>301</v>
      </c>
      <c r="G61" s="111" t="s">
        <v>192</v>
      </c>
      <c r="H61" s="112">
        <v>2026.79</v>
      </c>
      <c r="I61" s="112">
        <v>365.49</v>
      </c>
      <c r="J61" s="111" t="s">
        <v>193</v>
      </c>
      <c r="K61" s="209" t="s">
        <v>194</v>
      </c>
      <c r="L61" s="109" t="s">
        <v>302</v>
      </c>
      <c r="M61" s="112">
        <f t="shared" si="0"/>
        <v>2026.79</v>
      </c>
      <c r="N61" s="112">
        <f t="shared" si="1"/>
        <v>365.49</v>
      </c>
      <c r="O61" s="112">
        <f t="shared" si="2"/>
        <v>1661.3</v>
      </c>
      <c r="P61" s="107" t="s">
        <v>124</v>
      </c>
    </row>
    <row r="62" spans="1:16" ht="15">
      <c r="A62" s="107">
        <v>2023</v>
      </c>
      <c r="B62" s="107">
        <v>50</v>
      </c>
      <c r="C62" s="208" t="s">
        <v>303</v>
      </c>
      <c r="D62" s="109" t="s">
        <v>281</v>
      </c>
      <c r="E62" s="109" t="s">
        <v>119</v>
      </c>
      <c r="F62" s="111" t="s">
        <v>304</v>
      </c>
      <c r="G62" s="111" t="s">
        <v>305</v>
      </c>
      <c r="H62" s="112">
        <v>50.13</v>
      </c>
      <c r="I62" s="112">
        <v>9.04</v>
      </c>
      <c r="J62" s="111" t="s">
        <v>306</v>
      </c>
      <c r="K62" s="209" t="s">
        <v>307</v>
      </c>
      <c r="L62" s="109" t="s">
        <v>268</v>
      </c>
      <c r="M62" s="112">
        <f t="shared" si="0"/>
        <v>50.13</v>
      </c>
      <c r="N62" s="112">
        <f t="shared" si="1"/>
        <v>9.04</v>
      </c>
      <c r="O62" s="112">
        <f t="shared" si="2"/>
        <v>41.09</v>
      </c>
      <c r="P62" s="107" t="s">
        <v>124</v>
      </c>
    </row>
    <row r="63" spans="1:16" ht="15">
      <c r="A63" s="107">
        <v>2023</v>
      </c>
      <c r="B63" s="107">
        <v>51</v>
      </c>
      <c r="C63" s="208" t="s">
        <v>308</v>
      </c>
      <c r="D63" s="109" t="s">
        <v>281</v>
      </c>
      <c r="E63" s="109" t="s">
        <v>119</v>
      </c>
      <c r="F63" s="111" t="s">
        <v>304</v>
      </c>
      <c r="G63" s="111" t="s">
        <v>305</v>
      </c>
      <c r="H63" s="112">
        <v>11.35</v>
      </c>
      <c r="I63" s="112">
        <v>2.05</v>
      </c>
      <c r="J63" s="111" t="s">
        <v>306</v>
      </c>
      <c r="K63" s="209" t="s">
        <v>307</v>
      </c>
      <c r="L63" s="109" t="s">
        <v>268</v>
      </c>
      <c r="M63" s="112">
        <f t="shared" si="0"/>
        <v>11.35</v>
      </c>
      <c r="N63" s="112">
        <f t="shared" si="1"/>
        <v>2.05</v>
      </c>
      <c r="O63" s="112">
        <f t="shared" si="2"/>
        <v>9.3</v>
      </c>
      <c r="P63" s="107" t="s">
        <v>124</v>
      </c>
    </row>
    <row r="64" spans="1:16" ht="15">
      <c r="A64" s="107">
        <v>2023</v>
      </c>
      <c r="B64" s="107">
        <v>52</v>
      </c>
      <c r="C64" s="208" t="s">
        <v>309</v>
      </c>
      <c r="D64" s="109" t="s">
        <v>281</v>
      </c>
      <c r="E64" s="109" t="s">
        <v>119</v>
      </c>
      <c r="F64" s="111" t="s">
        <v>310</v>
      </c>
      <c r="G64" s="111" t="s">
        <v>305</v>
      </c>
      <c r="H64" s="112">
        <v>209.23</v>
      </c>
      <c r="I64" s="112">
        <v>19.02</v>
      </c>
      <c r="J64" s="111" t="s">
        <v>306</v>
      </c>
      <c r="K64" s="209" t="s">
        <v>307</v>
      </c>
      <c r="L64" s="109" t="s">
        <v>268</v>
      </c>
      <c r="M64" s="112">
        <f t="shared" si="0"/>
        <v>209.23</v>
      </c>
      <c r="N64" s="112">
        <f t="shared" si="1"/>
        <v>19.02</v>
      </c>
      <c r="O64" s="112">
        <f t="shared" si="2"/>
        <v>190.20999999999998</v>
      </c>
      <c r="P64" s="107" t="s">
        <v>124</v>
      </c>
    </row>
    <row r="65" spans="1:16" ht="15">
      <c r="A65" s="107">
        <v>2023</v>
      </c>
      <c r="B65" s="107">
        <v>53</v>
      </c>
      <c r="C65" s="208" t="s">
        <v>311</v>
      </c>
      <c r="D65" s="109" t="s">
        <v>281</v>
      </c>
      <c r="E65" s="109" t="s">
        <v>119</v>
      </c>
      <c r="F65" s="111" t="s">
        <v>312</v>
      </c>
      <c r="G65" s="111" t="s">
        <v>305</v>
      </c>
      <c r="H65" s="112">
        <v>630.77</v>
      </c>
      <c r="I65" s="112">
        <v>57.34</v>
      </c>
      <c r="J65" s="111" t="s">
        <v>306</v>
      </c>
      <c r="K65" s="209" t="s">
        <v>307</v>
      </c>
      <c r="L65" s="109" t="s">
        <v>268</v>
      </c>
      <c r="M65" s="112">
        <f t="shared" si="0"/>
        <v>630.77</v>
      </c>
      <c r="N65" s="112">
        <f t="shared" si="1"/>
        <v>57.34</v>
      </c>
      <c r="O65" s="112">
        <f t="shared" si="2"/>
        <v>573.43</v>
      </c>
      <c r="P65" s="107" t="s">
        <v>124</v>
      </c>
    </row>
    <row r="66" spans="1:16" ht="15">
      <c r="A66" s="107">
        <v>2023</v>
      </c>
      <c r="B66" s="107">
        <v>54</v>
      </c>
      <c r="C66" s="208" t="s">
        <v>313</v>
      </c>
      <c r="D66" s="109" t="s">
        <v>281</v>
      </c>
      <c r="E66" s="109" t="s">
        <v>119</v>
      </c>
      <c r="F66" s="111" t="s">
        <v>310</v>
      </c>
      <c r="G66" s="111" t="s">
        <v>305</v>
      </c>
      <c r="H66" s="112">
        <v>228.6</v>
      </c>
      <c r="I66" s="112">
        <v>20.78</v>
      </c>
      <c r="J66" s="111" t="s">
        <v>306</v>
      </c>
      <c r="K66" s="209" t="s">
        <v>307</v>
      </c>
      <c r="L66" s="109" t="s">
        <v>268</v>
      </c>
      <c r="M66" s="112">
        <f t="shared" si="0"/>
        <v>228.6</v>
      </c>
      <c r="N66" s="112">
        <f t="shared" si="1"/>
        <v>20.78</v>
      </c>
      <c r="O66" s="112">
        <f t="shared" si="2"/>
        <v>207.82</v>
      </c>
      <c r="P66" s="107" t="s">
        <v>124</v>
      </c>
    </row>
    <row r="67" spans="1:16" ht="15">
      <c r="A67" s="107">
        <v>2023</v>
      </c>
      <c r="B67" s="107">
        <v>55</v>
      </c>
      <c r="C67" s="208" t="s">
        <v>314</v>
      </c>
      <c r="D67" s="109" t="s">
        <v>281</v>
      </c>
      <c r="E67" s="109" t="s">
        <v>119</v>
      </c>
      <c r="F67" s="111" t="s">
        <v>315</v>
      </c>
      <c r="G67" s="111" t="s">
        <v>305</v>
      </c>
      <c r="H67" s="112">
        <v>58</v>
      </c>
      <c r="I67" s="112">
        <v>10.46</v>
      </c>
      <c r="J67" s="111" t="s">
        <v>306</v>
      </c>
      <c r="K67" s="209" t="s">
        <v>307</v>
      </c>
      <c r="L67" s="109" t="s">
        <v>268</v>
      </c>
      <c r="M67" s="112">
        <f t="shared" si="0"/>
        <v>58</v>
      </c>
      <c r="N67" s="112">
        <f t="shared" si="1"/>
        <v>10.46</v>
      </c>
      <c r="O67" s="112">
        <f t="shared" si="2"/>
        <v>47.54</v>
      </c>
      <c r="P67" s="107" t="s">
        <v>124</v>
      </c>
    </row>
    <row r="68" spans="1:16" ht="15">
      <c r="A68" s="107">
        <v>2023</v>
      </c>
      <c r="B68" s="107">
        <v>56</v>
      </c>
      <c r="C68" s="208" t="s">
        <v>316</v>
      </c>
      <c r="D68" s="109" t="s">
        <v>281</v>
      </c>
      <c r="E68" s="109" t="s">
        <v>119</v>
      </c>
      <c r="F68" s="111" t="s">
        <v>317</v>
      </c>
      <c r="G68" s="111" t="s">
        <v>305</v>
      </c>
      <c r="H68" s="112">
        <v>289.1</v>
      </c>
      <c r="I68" s="112">
        <v>52.13</v>
      </c>
      <c r="J68" s="111" t="s">
        <v>306</v>
      </c>
      <c r="K68" s="209" t="s">
        <v>307</v>
      </c>
      <c r="L68" s="109" t="s">
        <v>268</v>
      </c>
      <c r="M68" s="112">
        <f t="shared" si="0"/>
        <v>289.1</v>
      </c>
      <c r="N68" s="112">
        <f t="shared" si="1"/>
        <v>52.13</v>
      </c>
      <c r="O68" s="112">
        <f t="shared" si="2"/>
        <v>236.97000000000003</v>
      </c>
      <c r="P68" s="107" t="s">
        <v>124</v>
      </c>
    </row>
    <row r="69" spans="1:16" ht="15">
      <c r="A69" s="107">
        <v>2023</v>
      </c>
      <c r="B69" s="107">
        <v>57</v>
      </c>
      <c r="C69" s="208" t="s">
        <v>318</v>
      </c>
      <c r="D69" s="109" t="s">
        <v>281</v>
      </c>
      <c r="E69" s="109" t="s">
        <v>119</v>
      </c>
      <c r="F69" s="111" t="s">
        <v>319</v>
      </c>
      <c r="G69" s="111" t="s">
        <v>305</v>
      </c>
      <c r="H69" s="112">
        <v>16.26</v>
      </c>
      <c r="I69" s="112">
        <v>2.93</v>
      </c>
      <c r="J69" s="111" t="s">
        <v>306</v>
      </c>
      <c r="K69" s="209" t="s">
        <v>307</v>
      </c>
      <c r="L69" s="109" t="s">
        <v>268</v>
      </c>
      <c r="M69" s="112">
        <f t="shared" si="0"/>
        <v>16.26</v>
      </c>
      <c r="N69" s="112">
        <f t="shared" si="1"/>
        <v>2.93</v>
      </c>
      <c r="O69" s="112">
        <f t="shared" si="2"/>
        <v>13.330000000000002</v>
      </c>
      <c r="P69" s="107" t="s">
        <v>124</v>
      </c>
    </row>
    <row r="70" spans="1:16" ht="15">
      <c r="A70" s="107">
        <v>2023</v>
      </c>
      <c r="B70" s="107">
        <v>58</v>
      </c>
      <c r="C70" s="208" t="s">
        <v>320</v>
      </c>
      <c r="D70" s="109" t="s">
        <v>281</v>
      </c>
      <c r="E70" s="109" t="s">
        <v>119</v>
      </c>
      <c r="F70" s="111" t="s">
        <v>321</v>
      </c>
      <c r="G70" s="111" t="s">
        <v>305</v>
      </c>
      <c r="H70" s="112">
        <v>7339.28</v>
      </c>
      <c r="I70" s="112">
        <v>1323.48</v>
      </c>
      <c r="J70" s="111" t="s">
        <v>306</v>
      </c>
      <c r="K70" s="209" t="s">
        <v>307</v>
      </c>
      <c r="L70" s="109" t="s">
        <v>268</v>
      </c>
      <c r="M70" s="112">
        <f t="shared" si="0"/>
        <v>7339.28</v>
      </c>
      <c r="N70" s="112">
        <f t="shared" si="1"/>
        <v>1323.48</v>
      </c>
      <c r="O70" s="112">
        <f t="shared" si="2"/>
        <v>6015.799999999999</v>
      </c>
      <c r="P70" s="107" t="s">
        <v>124</v>
      </c>
    </row>
    <row r="71" spans="1:16" ht="15">
      <c r="A71" s="107">
        <v>2023</v>
      </c>
      <c r="B71" s="107">
        <v>59</v>
      </c>
      <c r="C71" s="208" t="s">
        <v>322</v>
      </c>
      <c r="D71" s="109" t="s">
        <v>253</v>
      </c>
      <c r="E71" s="109" t="s">
        <v>119</v>
      </c>
      <c r="F71" s="111" t="s">
        <v>323</v>
      </c>
      <c r="G71" s="111" t="s">
        <v>324</v>
      </c>
      <c r="H71" s="112">
        <v>100</v>
      </c>
      <c r="I71" s="112">
        <v>0</v>
      </c>
      <c r="J71" s="111" t="s">
        <v>325</v>
      </c>
      <c r="K71" s="209" t="s">
        <v>326</v>
      </c>
      <c r="L71" s="109" t="s">
        <v>327</v>
      </c>
      <c r="M71" s="112">
        <f t="shared" si="0"/>
        <v>100</v>
      </c>
      <c r="N71" s="112">
        <f t="shared" si="1"/>
        <v>0</v>
      </c>
      <c r="O71" s="112">
        <f t="shared" si="2"/>
        <v>100</v>
      </c>
      <c r="P71" s="107" t="s">
        <v>124</v>
      </c>
    </row>
    <row r="72" spans="1:16" ht="15">
      <c r="A72" s="107">
        <v>2023</v>
      </c>
      <c r="B72" s="107">
        <v>60</v>
      </c>
      <c r="C72" s="208" t="s">
        <v>328</v>
      </c>
      <c r="D72" s="109" t="s">
        <v>298</v>
      </c>
      <c r="E72" s="109" t="s">
        <v>119</v>
      </c>
      <c r="F72" s="111" t="s">
        <v>264</v>
      </c>
      <c r="G72" s="111" t="s">
        <v>329</v>
      </c>
      <c r="H72" s="112">
        <v>732</v>
      </c>
      <c r="I72" s="112">
        <v>132</v>
      </c>
      <c r="J72" s="111" t="s">
        <v>266</v>
      </c>
      <c r="K72" s="209" t="s">
        <v>267</v>
      </c>
      <c r="L72" s="109" t="s">
        <v>327</v>
      </c>
      <c r="M72" s="112">
        <f t="shared" si="0"/>
        <v>732</v>
      </c>
      <c r="N72" s="112">
        <f t="shared" si="1"/>
        <v>132</v>
      </c>
      <c r="O72" s="112">
        <f t="shared" si="2"/>
        <v>600</v>
      </c>
      <c r="P72" s="107" t="s">
        <v>124</v>
      </c>
    </row>
    <row r="73" spans="1:16" ht="15">
      <c r="A73" s="107">
        <v>2023</v>
      </c>
      <c r="B73" s="107">
        <v>61</v>
      </c>
      <c r="C73" s="208" t="s">
        <v>330</v>
      </c>
      <c r="D73" s="109" t="s">
        <v>331</v>
      </c>
      <c r="E73" s="109" t="s">
        <v>119</v>
      </c>
      <c r="F73" s="111" t="s">
        <v>134</v>
      </c>
      <c r="G73" s="111" t="s">
        <v>332</v>
      </c>
      <c r="H73" s="112">
        <v>565</v>
      </c>
      <c r="I73" s="112">
        <v>101.89</v>
      </c>
      <c r="J73" s="111" t="s">
        <v>139</v>
      </c>
      <c r="K73" s="209" t="s">
        <v>140</v>
      </c>
      <c r="L73" s="109" t="s">
        <v>333</v>
      </c>
      <c r="M73" s="112">
        <f t="shared" si="0"/>
        <v>565</v>
      </c>
      <c r="N73" s="112">
        <f t="shared" si="1"/>
        <v>101.89</v>
      </c>
      <c r="O73" s="112">
        <f t="shared" si="2"/>
        <v>463.11</v>
      </c>
      <c r="P73" s="107" t="s">
        <v>124</v>
      </c>
    </row>
    <row r="74" spans="1:16" ht="15">
      <c r="A74" s="107">
        <v>2023</v>
      </c>
      <c r="B74" s="107">
        <v>62</v>
      </c>
      <c r="C74" s="208" t="s">
        <v>334</v>
      </c>
      <c r="D74" s="109" t="s">
        <v>335</v>
      </c>
      <c r="E74" s="109" t="s">
        <v>119</v>
      </c>
      <c r="F74" s="111" t="s">
        <v>173</v>
      </c>
      <c r="G74" s="111" t="s">
        <v>167</v>
      </c>
      <c r="H74" s="112">
        <v>1004.28</v>
      </c>
      <c r="I74" s="112">
        <v>91.3</v>
      </c>
      <c r="J74" s="111" t="s">
        <v>168</v>
      </c>
      <c r="K74" s="209" t="s">
        <v>169</v>
      </c>
      <c r="L74" s="109" t="s">
        <v>336</v>
      </c>
      <c r="M74" s="112">
        <f t="shared" si="0"/>
        <v>1004.28</v>
      </c>
      <c r="N74" s="112">
        <f t="shared" si="1"/>
        <v>91.3</v>
      </c>
      <c r="O74" s="112">
        <f t="shared" si="2"/>
        <v>912.98</v>
      </c>
      <c r="P74" s="107" t="s">
        <v>124</v>
      </c>
    </row>
    <row r="75" spans="1:16" ht="15">
      <c r="A75" s="107">
        <v>2023</v>
      </c>
      <c r="B75" s="107">
        <v>63</v>
      </c>
      <c r="C75" s="208" t="s">
        <v>337</v>
      </c>
      <c r="D75" s="109" t="s">
        <v>335</v>
      </c>
      <c r="E75" s="109" t="s">
        <v>119</v>
      </c>
      <c r="F75" s="111" t="s">
        <v>173</v>
      </c>
      <c r="G75" s="111" t="s">
        <v>167</v>
      </c>
      <c r="H75" s="112">
        <v>14.86</v>
      </c>
      <c r="I75" s="112">
        <v>1.35</v>
      </c>
      <c r="J75" s="111" t="s">
        <v>168</v>
      </c>
      <c r="K75" s="209" t="s">
        <v>169</v>
      </c>
      <c r="L75" s="109" t="s">
        <v>338</v>
      </c>
      <c r="M75" s="112">
        <f t="shared" si="0"/>
        <v>14.86</v>
      </c>
      <c r="N75" s="112">
        <f t="shared" si="1"/>
        <v>1.35</v>
      </c>
      <c r="O75" s="112">
        <f t="shared" si="2"/>
        <v>13.51</v>
      </c>
      <c r="P75" s="107" t="s">
        <v>124</v>
      </c>
    </row>
    <row r="76" spans="1:16" ht="15">
      <c r="A76" s="107">
        <v>2023</v>
      </c>
      <c r="B76" s="107">
        <v>64</v>
      </c>
      <c r="C76" s="208" t="s">
        <v>339</v>
      </c>
      <c r="D76" s="109" t="s">
        <v>340</v>
      </c>
      <c r="E76" s="109" t="s">
        <v>119</v>
      </c>
      <c r="F76" s="111" t="s">
        <v>166</v>
      </c>
      <c r="G76" s="111" t="s">
        <v>167</v>
      </c>
      <c r="H76" s="112">
        <v>1422.06</v>
      </c>
      <c r="I76" s="112">
        <v>129.28</v>
      </c>
      <c r="J76" s="111" t="s">
        <v>168</v>
      </c>
      <c r="K76" s="209" t="s">
        <v>169</v>
      </c>
      <c r="L76" s="109" t="s">
        <v>336</v>
      </c>
      <c r="M76" s="112">
        <f t="shared" si="0"/>
        <v>1422.06</v>
      </c>
      <c r="N76" s="112">
        <f t="shared" si="1"/>
        <v>129.28</v>
      </c>
      <c r="O76" s="112">
        <f t="shared" si="2"/>
        <v>1292.78</v>
      </c>
      <c r="P76" s="107" t="s">
        <v>124</v>
      </c>
    </row>
    <row r="77" spans="1:16" ht="15">
      <c r="A77" s="107">
        <v>2023</v>
      </c>
      <c r="B77" s="107">
        <v>65</v>
      </c>
      <c r="C77" s="208" t="s">
        <v>341</v>
      </c>
      <c r="D77" s="109" t="s">
        <v>342</v>
      </c>
      <c r="E77" s="109" t="s">
        <v>119</v>
      </c>
      <c r="F77" s="111" t="s">
        <v>343</v>
      </c>
      <c r="G77" s="111" t="s">
        <v>344</v>
      </c>
      <c r="H77" s="112">
        <v>950</v>
      </c>
      <c r="I77" s="112">
        <v>0</v>
      </c>
      <c r="J77" s="111" t="s">
        <v>345</v>
      </c>
      <c r="K77" s="209" t="s">
        <v>346</v>
      </c>
      <c r="L77" s="109" t="s">
        <v>342</v>
      </c>
      <c r="M77" s="112">
        <f t="shared" si="0"/>
        <v>950</v>
      </c>
      <c r="N77" s="112">
        <f t="shared" si="1"/>
        <v>0</v>
      </c>
      <c r="O77" s="112">
        <f t="shared" si="2"/>
        <v>950</v>
      </c>
      <c r="P77" s="107" t="s">
        <v>124</v>
      </c>
    </row>
    <row r="78" spans="1:16" ht="15">
      <c r="A78" s="107">
        <v>2023</v>
      </c>
      <c r="B78" s="107">
        <v>66</v>
      </c>
      <c r="C78" s="208" t="s">
        <v>347</v>
      </c>
      <c r="D78" s="109" t="s">
        <v>131</v>
      </c>
      <c r="E78" s="109" t="s">
        <v>119</v>
      </c>
      <c r="F78" s="111" t="s">
        <v>348</v>
      </c>
      <c r="G78" s="111" t="s">
        <v>349</v>
      </c>
      <c r="H78" s="112">
        <v>1802.32</v>
      </c>
      <c r="I78" s="112">
        <v>0</v>
      </c>
      <c r="J78" s="111" t="s">
        <v>350</v>
      </c>
      <c r="K78" s="209" t="s">
        <v>351</v>
      </c>
      <c r="L78" s="109" t="s">
        <v>118</v>
      </c>
      <c r="M78" s="112">
        <f aca="true" t="shared" si="3" ref="M78:M141">IF(P78="SI",0,H78)</f>
        <v>1802.32</v>
      </c>
      <c r="N78" s="112">
        <f aca="true" t="shared" si="4" ref="N78:N141">IF(P78="SI",0,I78)</f>
        <v>0</v>
      </c>
      <c r="O78" s="112">
        <f aca="true" t="shared" si="5" ref="O78:O141">M78-N78</f>
        <v>1802.32</v>
      </c>
      <c r="P78" s="107" t="s">
        <v>124</v>
      </c>
    </row>
    <row r="79" spans="1:16" ht="15">
      <c r="A79" s="107">
        <v>2023</v>
      </c>
      <c r="B79" s="107">
        <v>67</v>
      </c>
      <c r="C79" s="208" t="s">
        <v>352</v>
      </c>
      <c r="D79" s="109" t="s">
        <v>353</v>
      </c>
      <c r="E79" s="109" t="s">
        <v>119</v>
      </c>
      <c r="F79" s="111" t="s">
        <v>354</v>
      </c>
      <c r="G79" s="111" t="s">
        <v>355</v>
      </c>
      <c r="H79" s="112">
        <v>14310.6</v>
      </c>
      <c r="I79" s="112">
        <v>2580.6</v>
      </c>
      <c r="J79" s="111" t="s">
        <v>356</v>
      </c>
      <c r="K79" s="209" t="s">
        <v>357</v>
      </c>
      <c r="L79" s="109" t="s">
        <v>358</v>
      </c>
      <c r="M79" s="112">
        <f t="shared" si="3"/>
        <v>14310.6</v>
      </c>
      <c r="N79" s="112">
        <f t="shared" si="4"/>
        <v>2580.6</v>
      </c>
      <c r="O79" s="112">
        <f t="shared" si="5"/>
        <v>11730</v>
      </c>
      <c r="P79" s="107" t="s">
        <v>124</v>
      </c>
    </row>
    <row r="80" spans="1:16" ht="15">
      <c r="A80" s="107">
        <v>2023</v>
      </c>
      <c r="B80" s="107">
        <v>68</v>
      </c>
      <c r="C80" s="208" t="s">
        <v>359</v>
      </c>
      <c r="D80" s="109" t="s">
        <v>360</v>
      </c>
      <c r="E80" s="109" t="s">
        <v>119</v>
      </c>
      <c r="F80" s="111" t="s">
        <v>304</v>
      </c>
      <c r="G80" s="111" t="s">
        <v>305</v>
      </c>
      <c r="H80" s="112">
        <v>32.42</v>
      </c>
      <c r="I80" s="112">
        <v>5.85</v>
      </c>
      <c r="J80" s="111" t="s">
        <v>306</v>
      </c>
      <c r="K80" s="209" t="s">
        <v>307</v>
      </c>
      <c r="L80" s="109" t="s">
        <v>360</v>
      </c>
      <c r="M80" s="112">
        <f t="shared" si="3"/>
        <v>32.42</v>
      </c>
      <c r="N80" s="112">
        <f t="shared" si="4"/>
        <v>5.85</v>
      </c>
      <c r="O80" s="112">
        <f t="shared" si="5"/>
        <v>26.57</v>
      </c>
      <c r="P80" s="107" t="s">
        <v>124</v>
      </c>
    </row>
    <row r="81" spans="1:16" ht="15">
      <c r="A81" s="107">
        <v>2023</v>
      </c>
      <c r="B81" s="107">
        <v>69</v>
      </c>
      <c r="C81" s="208" t="s">
        <v>361</v>
      </c>
      <c r="D81" s="109" t="s">
        <v>360</v>
      </c>
      <c r="E81" s="109" t="s">
        <v>119</v>
      </c>
      <c r="F81" s="111" t="s">
        <v>304</v>
      </c>
      <c r="G81" s="111" t="s">
        <v>305</v>
      </c>
      <c r="H81" s="112">
        <v>10.94</v>
      </c>
      <c r="I81" s="112">
        <v>1.97</v>
      </c>
      <c r="J81" s="111" t="s">
        <v>306</v>
      </c>
      <c r="K81" s="209" t="s">
        <v>307</v>
      </c>
      <c r="L81" s="109" t="s">
        <v>360</v>
      </c>
      <c r="M81" s="112">
        <f t="shared" si="3"/>
        <v>10.94</v>
      </c>
      <c r="N81" s="112">
        <f t="shared" si="4"/>
        <v>1.97</v>
      </c>
      <c r="O81" s="112">
        <f t="shared" si="5"/>
        <v>8.969999999999999</v>
      </c>
      <c r="P81" s="107" t="s">
        <v>124</v>
      </c>
    </row>
    <row r="82" spans="1:16" ht="15">
      <c r="A82" s="107">
        <v>2023</v>
      </c>
      <c r="B82" s="107">
        <v>70</v>
      </c>
      <c r="C82" s="208" t="s">
        <v>362</v>
      </c>
      <c r="D82" s="109" t="s">
        <v>360</v>
      </c>
      <c r="E82" s="109" t="s">
        <v>119</v>
      </c>
      <c r="F82" s="111" t="s">
        <v>304</v>
      </c>
      <c r="G82" s="111" t="s">
        <v>305</v>
      </c>
      <c r="H82" s="112">
        <v>150.26</v>
      </c>
      <c r="I82" s="112">
        <v>13.66</v>
      </c>
      <c r="J82" s="111" t="s">
        <v>306</v>
      </c>
      <c r="K82" s="209" t="s">
        <v>307</v>
      </c>
      <c r="L82" s="109" t="s">
        <v>360</v>
      </c>
      <c r="M82" s="112">
        <f t="shared" si="3"/>
        <v>150.26</v>
      </c>
      <c r="N82" s="112">
        <f t="shared" si="4"/>
        <v>13.66</v>
      </c>
      <c r="O82" s="112">
        <f t="shared" si="5"/>
        <v>136.6</v>
      </c>
      <c r="P82" s="107" t="s">
        <v>124</v>
      </c>
    </row>
    <row r="83" spans="1:16" ht="15">
      <c r="A83" s="107">
        <v>2023</v>
      </c>
      <c r="B83" s="107">
        <v>71</v>
      </c>
      <c r="C83" s="208" t="s">
        <v>363</v>
      </c>
      <c r="D83" s="109" t="s">
        <v>360</v>
      </c>
      <c r="E83" s="109" t="s">
        <v>119</v>
      </c>
      <c r="F83" s="111" t="s">
        <v>304</v>
      </c>
      <c r="G83" s="111" t="s">
        <v>305</v>
      </c>
      <c r="H83" s="112">
        <v>454.54</v>
      </c>
      <c r="I83" s="112">
        <v>41.32</v>
      </c>
      <c r="J83" s="111" t="s">
        <v>306</v>
      </c>
      <c r="K83" s="209" t="s">
        <v>307</v>
      </c>
      <c r="L83" s="109" t="s">
        <v>360</v>
      </c>
      <c r="M83" s="112">
        <f t="shared" si="3"/>
        <v>454.54</v>
      </c>
      <c r="N83" s="112">
        <f t="shared" si="4"/>
        <v>41.32</v>
      </c>
      <c r="O83" s="112">
        <f t="shared" si="5"/>
        <v>413.22</v>
      </c>
      <c r="P83" s="107" t="s">
        <v>124</v>
      </c>
    </row>
    <row r="84" spans="1:16" ht="15">
      <c r="A84" s="107">
        <v>2023</v>
      </c>
      <c r="B84" s="107">
        <v>72</v>
      </c>
      <c r="C84" s="208" t="s">
        <v>364</v>
      </c>
      <c r="D84" s="109" t="s">
        <v>360</v>
      </c>
      <c r="E84" s="109" t="s">
        <v>119</v>
      </c>
      <c r="F84" s="111" t="s">
        <v>304</v>
      </c>
      <c r="G84" s="111" t="s">
        <v>305</v>
      </c>
      <c r="H84" s="112">
        <v>139.92</v>
      </c>
      <c r="I84" s="112">
        <v>12.72</v>
      </c>
      <c r="J84" s="111" t="s">
        <v>306</v>
      </c>
      <c r="K84" s="209" t="s">
        <v>307</v>
      </c>
      <c r="L84" s="109" t="s">
        <v>360</v>
      </c>
      <c r="M84" s="112">
        <f t="shared" si="3"/>
        <v>139.92</v>
      </c>
      <c r="N84" s="112">
        <f t="shared" si="4"/>
        <v>12.72</v>
      </c>
      <c r="O84" s="112">
        <f t="shared" si="5"/>
        <v>127.19999999999999</v>
      </c>
      <c r="P84" s="107" t="s">
        <v>124</v>
      </c>
    </row>
    <row r="85" spans="1:16" ht="15">
      <c r="A85" s="107">
        <v>2023</v>
      </c>
      <c r="B85" s="107">
        <v>73</v>
      </c>
      <c r="C85" s="208" t="s">
        <v>365</v>
      </c>
      <c r="D85" s="109" t="s">
        <v>360</v>
      </c>
      <c r="E85" s="109" t="s">
        <v>119</v>
      </c>
      <c r="F85" s="111" t="s">
        <v>304</v>
      </c>
      <c r="G85" s="111" t="s">
        <v>305</v>
      </c>
      <c r="H85" s="112">
        <v>27.02</v>
      </c>
      <c r="I85" s="112">
        <v>4.87</v>
      </c>
      <c r="J85" s="111" t="s">
        <v>306</v>
      </c>
      <c r="K85" s="209" t="s">
        <v>307</v>
      </c>
      <c r="L85" s="109" t="s">
        <v>360</v>
      </c>
      <c r="M85" s="112">
        <f t="shared" si="3"/>
        <v>27.02</v>
      </c>
      <c r="N85" s="112">
        <f t="shared" si="4"/>
        <v>4.87</v>
      </c>
      <c r="O85" s="112">
        <f t="shared" si="5"/>
        <v>22.15</v>
      </c>
      <c r="P85" s="107" t="s">
        <v>124</v>
      </c>
    </row>
    <row r="86" spans="1:16" ht="15">
      <c r="A86" s="107">
        <v>2023</v>
      </c>
      <c r="B86" s="107">
        <v>74</v>
      </c>
      <c r="C86" s="208" t="s">
        <v>366</v>
      </c>
      <c r="D86" s="109" t="s">
        <v>360</v>
      </c>
      <c r="E86" s="109" t="s">
        <v>119</v>
      </c>
      <c r="F86" s="111" t="s">
        <v>304</v>
      </c>
      <c r="G86" s="111" t="s">
        <v>305</v>
      </c>
      <c r="H86" s="112">
        <v>165.59</v>
      </c>
      <c r="I86" s="112">
        <v>29.86</v>
      </c>
      <c r="J86" s="111" t="s">
        <v>306</v>
      </c>
      <c r="K86" s="209" t="s">
        <v>307</v>
      </c>
      <c r="L86" s="109" t="s">
        <v>360</v>
      </c>
      <c r="M86" s="112">
        <f t="shared" si="3"/>
        <v>165.59</v>
      </c>
      <c r="N86" s="112">
        <f t="shared" si="4"/>
        <v>29.86</v>
      </c>
      <c r="O86" s="112">
        <f t="shared" si="5"/>
        <v>135.73000000000002</v>
      </c>
      <c r="P86" s="107" t="s">
        <v>124</v>
      </c>
    </row>
    <row r="87" spans="1:16" ht="15">
      <c r="A87" s="107">
        <v>2023</v>
      </c>
      <c r="B87" s="107">
        <v>75</v>
      </c>
      <c r="C87" s="208" t="s">
        <v>367</v>
      </c>
      <c r="D87" s="109" t="s">
        <v>360</v>
      </c>
      <c r="E87" s="109" t="s">
        <v>119</v>
      </c>
      <c r="F87" s="111" t="s">
        <v>304</v>
      </c>
      <c r="G87" s="111" t="s">
        <v>305</v>
      </c>
      <c r="H87" s="112">
        <v>11.72</v>
      </c>
      <c r="I87" s="112">
        <v>2.11</v>
      </c>
      <c r="J87" s="111" t="s">
        <v>306</v>
      </c>
      <c r="K87" s="209" t="s">
        <v>307</v>
      </c>
      <c r="L87" s="109" t="s">
        <v>360</v>
      </c>
      <c r="M87" s="112">
        <f t="shared" si="3"/>
        <v>11.72</v>
      </c>
      <c r="N87" s="112">
        <f t="shared" si="4"/>
        <v>2.11</v>
      </c>
      <c r="O87" s="112">
        <f t="shared" si="5"/>
        <v>9.610000000000001</v>
      </c>
      <c r="P87" s="107" t="s">
        <v>124</v>
      </c>
    </row>
    <row r="88" spans="1:16" ht="15">
      <c r="A88" s="107">
        <v>2023</v>
      </c>
      <c r="B88" s="107">
        <v>76</v>
      </c>
      <c r="C88" s="208" t="s">
        <v>368</v>
      </c>
      <c r="D88" s="109" t="s">
        <v>360</v>
      </c>
      <c r="E88" s="109" t="s">
        <v>119</v>
      </c>
      <c r="F88" s="111" t="s">
        <v>304</v>
      </c>
      <c r="G88" s="111" t="s">
        <v>305</v>
      </c>
      <c r="H88" s="112">
        <v>5905.11</v>
      </c>
      <c r="I88" s="112">
        <v>1064.86</v>
      </c>
      <c r="J88" s="111" t="s">
        <v>306</v>
      </c>
      <c r="K88" s="209" t="s">
        <v>307</v>
      </c>
      <c r="L88" s="109" t="s">
        <v>360</v>
      </c>
      <c r="M88" s="112">
        <f t="shared" si="3"/>
        <v>5905.11</v>
      </c>
      <c r="N88" s="112">
        <f t="shared" si="4"/>
        <v>1064.86</v>
      </c>
      <c r="O88" s="112">
        <f t="shared" si="5"/>
        <v>4840.25</v>
      </c>
      <c r="P88" s="107" t="s">
        <v>124</v>
      </c>
    </row>
    <row r="89" spans="1:16" ht="15">
      <c r="A89" s="107">
        <v>2023</v>
      </c>
      <c r="B89" s="107">
        <v>77</v>
      </c>
      <c r="C89" s="208" t="s">
        <v>369</v>
      </c>
      <c r="D89" s="109" t="s">
        <v>370</v>
      </c>
      <c r="E89" s="109" t="s">
        <v>119</v>
      </c>
      <c r="F89" s="111" t="s">
        <v>371</v>
      </c>
      <c r="G89" s="111" t="s">
        <v>288</v>
      </c>
      <c r="H89" s="112">
        <v>1448.92</v>
      </c>
      <c r="I89" s="112">
        <v>30.89</v>
      </c>
      <c r="J89" s="111" t="s">
        <v>289</v>
      </c>
      <c r="K89" s="209" t="s">
        <v>290</v>
      </c>
      <c r="L89" s="109" t="s">
        <v>372</v>
      </c>
      <c r="M89" s="112">
        <f t="shared" si="3"/>
        <v>1448.92</v>
      </c>
      <c r="N89" s="112">
        <f t="shared" si="4"/>
        <v>30.89</v>
      </c>
      <c r="O89" s="112">
        <f t="shared" si="5"/>
        <v>1418.03</v>
      </c>
      <c r="P89" s="107" t="s">
        <v>124</v>
      </c>
    </row>
    <row r="90" spans="1:16" ht="15">
      <c r="A90" s="107">
        <v>2023</v>
      </c>
      <c r="B90" s="107">
        <v>78</v>
      </c>
      <c r="C90" s="208" t="s">
        <v>373</v>
      </c>
      <c r="D90" s="109" t="s">
        <v>374</v>
      </c>
      <c r="E90" s="109" t="s">
        <v>119</v>
      </c>
      <c r="F90" s="111" t="s">
        <v>304</v>
      </c>
      <c r="G90" s="111" t="s">
        <v>305</v>
      </c>
      <c r="H90" s="112">
        <v>29.83</v>
      </c>
      <c r="I90" s="112">
        <v>5.38</v>
      </c>
      <c r="J90" s="111" t="s">
        <v>306</v>
      </c>
      <c r="K90" s="209" t="s">
        <v>307</v>
      </c>
      <c r="L90" s="109" t="s">
        <v>375</v>
      </c>
      <c r="M90" s="112">
        <f t="shared" si="3"/>
        <v>29.83</v>
      </c>
      <c r="N90" s="112">
        <f t="shared" si="4"/>
        <v>5.38</v>
      </c>
      <c r="O90" s="112">
        <f t="shared" si="5"/>
        <v>24.45</v>
      </c>
      <c r="P90" s="107" t="s">
        <v>124</v>
      </c>
    </row>
    <row r="91" spans="1:16" ht="15">
      <c r="A91" s="107">
        <v>2023</v>
      </c>
      <c r="B91" s="107">
        <v>79</v>
      </c>
      <c r="C91" s="208" t="s">
        <v>376</v>
      </c>
      <c r="D91" s="109" t="s">
        <v>374</v>
      </c>
      <c r="E91" s="109" t="s">
        <v>119</v>
      </c>
      <c r="F91" s="111" t="s">
        <v>304</v>
      </c>
      <c r="G91" s="111" t="s">
        <v>305</v>
      </c>
      <c r="H91" s="112">
        <v>14.34</v>
      </c>
      <c r="I91" s="112">
        <v>2.59</v>
      </c>
      <c r="J91" s="111" t="s">
        <v>306</v>
      </c>
      <c r="K91" s="209" t="s">
        <v>307</v>
      </c>
      <c r="L91" s="109" t="s">
        <v>375</v>
      </c>
      <c r="M91" s="112">
        <f t="shared" si="3"/>
        <v>14.34</v>
      </c>
      <c r="N91" s="112">
        <f t="shared" si="4"/>
        <v>2.59</v>
      </c>
      <c r="O91" s="112">
        <f t="shared" si="5"/>
        <v>11.75</v>
      </c>
      <c r="P91" s="107" t="s">
        <v>124</v>
      </c>
    </row>
    <row r="92" spans="1:16" ht="15">
      <c r="A92" s="107">
        <v>2023</v>
      </c>
      <c r="B92" s="107">
        <v>80</v>
      </c>
      <c r="C92" s="208" t="s">
        <v>377</v>
      </c>
      <c r="D92" s="109" t="s">
        <v>374</v>
      </c>
      <c r="E92" s="109" t="s">
        <v>119</v>
      </c>
      <c r="F92" s="111" t="s">
        <v>304</v>
      </c>
      <c r="G92" s="111" t="s">
        <v>305</v>
      </c>
      <c r="H92" s="112">
        <v>149.84</v>
      </c>
      <c r="I92" s="112">
        <v>13.62</v>
      </c>
      <c r="J92" s="111" t="s">
        <v>306</v>
      </c>
      <c r="K92" s="209" t="s">
        <v>307</v>
      </c>
      <c r="L92" s="109" t="s">
        <v>375</v>
      </c>
      <c r="M92" s="112">
        <f t="shared" si="3"/>
        <v>149.84</v>
      </c>
      <c r="N92" s="112">
        <f t="shared" si="4"/>
        <v>13.62</v>
      </c>
      <c r="O92" s="112">
        <f t="shared" si="5"/>
        <v>136.22</v>
      </c>
      <c r="P92" s="107" t="s">
        <v>124</v>
      </c>
    </row>
    <row r="93" spans="1:16" ht="15">
      <c r="A93" s="107">
        <v>2023</v>
      </c>
      <c r="B93" s="107">
        <v>81</v>
      </c>
      <c r="C93" s="208" t="s">
        <v>378</v>
      </c>
      <c r="D93" s="109" t="s">
        <v>374</v>
      </c>
      <c r="E93" s="109" t="s">
        <v>119</v>
      </c>
      <c r="F93" s="111" t="s">
        <v>304</v>
      </c>
      <c r="G93" s="111" t="s">
        <v>305</v>
      </c>
      <c r="H93" s="112">
        <v>396.12</v>
      </c>
      <c r="I93" s="112">
        <v>36.01</v>
      </c>
      <c r="J93" s="111" t="s">
        <v>306</v>
      </c>
      <c r="K93" s="209" t="s">
        <v>307</v>
      </c>
      <c r="L93" s="109" t="s">
        <v>375</v>
      </c>
      <c r="M93" s="112">
        <f t="shared" si="3"/>
        <v>396.12</v>
      </c>
      <c r="N93" s="112">
        <f t="shared" si="4"/>
        <v>36.01</v>
      </c>
      <c r="O93" s="112">
        <f t="shared" si="5"/>
        <v>360.11</v>
      </c>
      <c r="P93" s="107" t="s">
        <v>124</v>
      </c>
    </row>
    <row r="94" spans="1:16" ht="15">
      <c r="A94" s="107">
        <v>2023</v>
      </c>
      <c r="B94" s="107">
        <v>82</v>
      </c>
      <c r="C94" s="208" t="s">
        <v>379</v>
      </c>
      <c r="D94" s="109" t="s">
        <v>374</v>
      </c>
      <c r="E94" s="109" t="s">
        <v>119</v>
      </c>
      <c r="F94" s="111" t="s">
        <v>304</v>
      </c>
      <c r="G94" s="111" t="s">
        <v>305</v>
      </c>
      <c r="H94" s="112">
        <v>101.65</v>
      </c>
      <c r="I94" s="112">
        <v>9.24</v>
      </c>
      <c r="J94" s="111" t="s">
        <v>306</v>
      </c>
      <c r="K94" s="209" t="s">
        <v>307</v>
      </c>
      <c r="L94" s="109" t="s">
        <v>375</v>
      </c>
      <c r="M94" s="112">
        <f t="shared" si="3"/>
        <v>101.65</v>
      </c>
      <c r="N94" s="112">
        <f t="shared" si="4"/>
        <v>9.24</v>
      </c>
      <c r="O94" s="112">
        <f t="shared" si="5"/>
        <v>92.41000000000001</v>
      </c>
      <c r="P94" s="107" t="s">
        <v>124</v>
      </c>
    </row>
    <row r="95" spans="1:16" ht="15">
      <c r="A95" s="107">
        <v>2023</v>
      </c>
      <c r="B95" s="107">
        <v>83</v>
      </c>
      <c r="C95" s="208" t="s">
        <v>380</v>
      </c>
      <c r="D95" s="109" t="s">
        <v>374</v>
      </c>
      <c r="E95" s="109" t="s">
        <v>119</v>
      </c>
      <c r="F95" s="111" t="s">
        <v>304</v>
      </c>
      <c r="G95" s="111" t="s">
        <v>305</v>
      </c>
      <c r="H95" s="112">
        <v>26.58</v>
      </c>
      <c r="I95" s="112">
        <v>4.79</v>
      </c>
      <c r="J95" s="111" t="s">
        <v>306</v>
      </c>
      <c r="K95" s="209" t="s">
        <v>307</v>
      </c>
      <c r="L95" s="109" t="s">
        <v>375</v>
      </c>
      <c r="M95" s="112">
        <f t="shared" si="3"/>
        <v>26.58</v>
      </c>
      <c r="N95" s="112">
        <f t="shared" si="4"/>
        <v>4.79</v>
      </c>
      <c r="O95" s="112">
        <f t="shared" si="5"/>
        <v>21.79</v>
      </c>
      <c r="P95" s="107" t="s">
        <v>124</v>
      </c>
    </row>
    <row r="96" spans="1:16" ht="15">
      <c r="A96" s="107">
        <v>2023</v>
      </c>
      <c r="B96" s="107">
        <v>84</v>
      </c>
      <c r="C96" s="208" t="s">
        <v>381</v>
      </c>
      <c r="D96" s="109" t="s">
        <v>374</v>
      </c>
      <c r="E96" s="109" t="s">
        <v>119</v>
      </c>
      <c r="F96" s="111" t="s">
        <v>304</v>
      </c>
      <c r="G96" s="111" t="s">
        <v>305</v>
      </c>
      <c r="H96" s="112">
        <v>142.36</v>
      </c>
      <c r="I96" s="112">
        <v>25.67</v>
      </c>
      <c r="J96" s="111" t="s">
        <v>306</v>
      </c>
      <c r="K96" s="209" t="s">
        <v>307</v>
      </c>
      <c r="L96" s="109" t="s">
        <v>375</v>
      </c>
      <c r="M96" s="112">
        <f t="shared" si="3"/>
        <v>142.36</v>
      </c>
      <c r="N96" s="112">
        <f t="shared" si="4"/>
        <v>25.67</v>
      </c>
      <c r="O96" s="112">
        <f t="shared" si="5"/>
        <v>116.69000000000001</v>
      </c>
      <c r="P96" s="107" t="s">
        <v>124</v>
      </c>
    </row>
    <row r="97" spans="1:16" ht="15">
      <c r="A97" s="107">
        <v>2023</v>
      </c>
      <c r="B97" s="107">
        <v>85</v>
      </c>
      <c r="C97" s="208" t="s">
        <v>382</v>
      </c>
      <c r="D97" s="109" t="s">
        <v>374</v>
      </c>
      <c r="E97" s="109" t="s">
        <v>119</v>
      </c>
      <c r="F97" s="111" t="s">
        <v>304</v>
      </c>
      <c r="G97" s="111" t="s">
        <v>305</v>
      </c>
      <c r="H97" s="112">
        <v>10.99</v>
      </c>
      <c r="I97" s="112">
        <v>1.98</v>
      </c>
      <c r="J97" s="111" t="s">
        <v>306</v>
      </c>
      <c r="K97" s="209" t="s">
        <v>307</v>
      </c>
      <c r="L97" s="109" t="s">
        <v>375</v>
      </c>
      <c r="M97" s="112">
        <f t="shared" si="3"/>
        <v>10.99</v>
      </c>
      <c r="N97" s="112">
        <f t="shared" si="4"/>
        <v>1.98</v>
      </c>
      <c r="O97" s="112">
        <f t="shared" si="5"/>
        <v>9.01</v>
      </c>
      <c r="P97" s="107" t="s">
        <v>124</v>
      </c>
    </row>
    <row r="98" spans="1:16" ht="15">
      <c r="A98" s="107">
        <v>2023</v>
      </c>
      <c r="B98" s="107">
        <v>86</v>
      </c>
      <c r="C98" s="208" t="s">
        <v>383</v>
      </c>
      <c r="D98" s="109" t="s">
        <v>384</v>
      </c>
      <c r="E98" s="109" t="s">
        <v>119</v>
      </c>
      <c r="F98" s="111" t="s">
        <v>385</v>
      </c>
      <c r="G98" s="111"/>
      <c r="H98" s="112">
        <v>3495.89</v>
      </c>
      <c r="I98" s="112">
        <v>317.81</v>
      </c>
      <c r="J98" s="111" t="s">
        <v>168</v>
      </c>
      <c r="K98" s="209" t="s">
        <v>169</v>
      </c>
      <c r="L98" s="109" t="s">
        <v>358</v>
      </c>
      <c r="M98" s="112">
        <f t="shared" si="3"/>
        <v>3495.89</v>
      </c>
      <c r="N98" s="112">
        <f t="shared" si="4"/>
        <v>317.81</v>
      </c>
      <c r="O98" s="112">
        <f t="shared" si="5"/>
        <v>3178.08</v>
      </c>
      <c r="P98" s="107" t="s">
        <v>124</v>
      </c>
    </row>
    <row r="99" spans="1:16" ht="15">
      <c r="A99" s="107">
        <v>2023</v>
      </c>
      <c r="B99" s="107">
        <v>87</v>
      </c>
      <c r="C99" s="208" t="s">
        <v>386</v>
      </c>
      <c r="D99" s="109" t="s">
        <v>353</v>
      </c>
      <c r="E99" s="109" t="s">
        <v>119</v>
      </c>
      <c r="F99" s="111" t="s">
        <v>387</v>
      </c>
      <c r="G99" s="111"/>
      <c r="H99" s="112">
        <v>3495.89</v>
      </c>
      <c r="I99" s="112">
        <v>317.81</v>
      </c>
      <c r="J99" s="111" t="s">
        <v>168</v>
      </c>
      <c r="K99" s="209" t="s">
        <v>169</v>
      </c>
      <c r="L99" s="109" t="s">
        <v>388</v>
      </c>
      <c r="M99" s="112">
        <f t="shared" si="3"/>
        <v>3495.89</v>
      </c>
      <c r="N99" s="112">
        <f t="shared" si="4"/>
        <v>317.81</v>
      </c>
      <c r="O99" s="112">
        <f t="shared" si="5"/>
        <v>3178.08</v>
      </c>
      <c r="P99" s="107" t="s">
        <v>124</v>
      </c>
    </row>
    <row r="100" spans="1:16" ht="15">
      <c r="A100" s="107">
        <v>2023</v>
      </c>
      <c r="B100" s="107">
        <v>88</v>
      </c>
      <c r="C100" s="208" t="s">
        <v>389</v>
      </c>
      <c r="D100" s="109" t="s">
        <v>390</v>
      </c>
      <c r="E100" s="109" t="s">
        <v>119</v>
      </c>
      <c r="F100" s="111" t="s">
        <v>391</v>
      </c>
      <c r="G100" s="111"/>
      <c r="H100" s="112">
        <v>3495.89</v>
      </c>
      <c r="I100" s="112">
        <v>317.81</v>
      </c>
      <c r="J100" s="111" t="s">
        <v>168</v>
      </c>
      <c r="K100" s="209" t="s">
        <v>169</v>
      </c>
      <c r="L100" s="109" t="s">
        <v>392</v>
      </c>
      <c r="M100" s="112">
        <f t="shared" si="3"/>
        <v>3495.89</v>
      </c>
      <c r="N100" s="112">
        <f t="shared" si="4"/>
        <v>317.81</v>
      </c>
      <c r="O100" s="112">
        <f t="shared" si="5"/>
        <v>3178.08</v>
      </c>
      <c r="P100" s="107" t="s">
        <v>124</v>
      </c>
    </row>
    <row r="101" spans="1:16" ht="15">
      <c r="A101" s="107">
        <v>2023</v>
      </c>
      <c r="B101" s="107">
        <v>89</v>
      </c>
      <c r="C101" s="208" t="s">
        <v>393</v>
      </c>
      <c r="D101" s="109" t="s">
        <v>394</v>
      </c>
      <c r="E101" s="109" t="s">
        <v>119</v>
      </c>
      <c r="F101" s="111"/>
      <c r="G101" s="111"/>
      <c r="H101" s="112">
        <v>1413.89</v>
      </c>
      <c r="I101" s="112">
        <v>128.54</v>
      </c>
      <c r="J101" s="111" t="s">
        <v>168</v>
      </c>
      <c r="K101" s="209" t="s">
        <v>169</v>
      </c>
      <c r="L101" s="109" t="s">
        <v>358</v>
      </c>
      <c r="M101" s="112">
        <f t="shared" si="3"/>
        <v>1413.89</v>
      </c>
      <c r="N101" s="112">
        <f t="shared" si="4"/>
        <v>128.54</v>
      </c>
      <c r="O101" s="112">
        <f t="shared" si="5"/>
        <v>1285.3500000000001</v>
      </c>
      <c r="P101" s="107" t="s">
        <v>124</v>
      </c>
    </row>
    <row r="102" spans="1:16" ht="15">
      <c r="A102" s="107">
        <v>2023</v>
      </c>
      <c r="B102" s="107">
        <v>90</v>
      </c>
      <c r="C102" s="208" t="s">
        <v>395</v>
      </c>
      <c r="D102" s="109" t="s">
        <v>396</v>
      </c>
      <c r="E102" s="109" t="s">
        <v>119</v>
      </c>
      <c r="F102" s="111" t="s">
        <v>397</v>
      </c>
      <c r="G102" s="111"/>
      <c r="H102" s="112">
        <v>1504.64</v>
      </c>
      <c r="I102" s="112">
        <v>136.79</v>
      </c>
      <c r="J102" s="111" t="s">
        <v>168</v>
      </c>
      <c r="K102" s="209" t="s">
        <v>169</v>
      </c>
      <c r="L102" s="109" t="s">
        <v>398</v>
      </c>
      <c r="M102" s="112">
        <f t="shared" si="3"/>
        <v>1504.64</v>
      </c>
      <c r="N102" s="112">
        <f t="shared" si="4"/>
        <v>136.79</v>
      </c>
      <c r="O102" s="112">
        <f t="shared" si="5"/>
        <v>1367.8500000000001</v>
      </c>
      <c r="P102" s="107" t="s">
        <v>124</v>
      </c>
    </row>
    <row r="103" spans="1:16" ht="15">
      <c r="A103" s="107">
        <v>2023</v>
      </c>
      <c r="B103" s="107">
        <v>91</v>
      </c>
      <c r="C103" s="208" t="s">
        <v>399</v>
      </c>
      <c r="D103" s="109" t="s">
        <v>353</v>
      </c>
      <c r="E103" s="109" t="s">
        <v>119</v>
      </c>
      <c r="F103" s="111" t="s">
        <v>173</v>
      </c>
      <c r="G103" s="111" t="s">
        <v>167</v>
      </c>
      <c r="H103" s="112">
        <v>31.69</v>
      </c>
      <c r="I103" s="112">
        <v>2.88</v>
      </c>
      <c r="J103" s="111" t="s">
        <v>168</v>
      </c>
      <c r="K103" s="209" t="s">
        <v>169</v>
      </c>
      <c r="L103" s="109" t="s">
        <v>400</v>
      </c>
      <c r="M103" s="112">
        <f t="shared" si="3"/>
        <v>31.69</v>
      </c>
      <c r="N103" s="112">
        <f t="shared" si="4"/>
        <v>2.88</v>
      </c>
      <c r="O103" s="112">
        <f t="shared" si="5"/>
        <v>28.810000000000002</v>
      </c>
      <c r="P103" s="107" t="s">
        <v>124</v>
      </c>
    </row>
    <row r="104" spans="1:16" ht="15">
      <c r="A104" s="107">
        <v>2023</v>
      </c>
      <c r="B104" s="107">
        <v>92</v>
      </c>
      <c r="C104" s="208" t="s">
        <v>401</v>
      </c>
      <c r="D104" s="109" t="s">
        <v>390</v>
      </c>
      <c r="E104" s="109" t="s">
        <v>119</v>
      </c>
      <c r="F104" s="111" t="s">
        <v>173</v>
      </c>
      <c r="G104" s="111" t="s">
        <v>167</v>
      </c>
      <c r="H104" s="112">
        <v>31.69</v>
      </c>
      <c r="I104" s="112">
        <v>2.88</v>
      </c>
      <c r="J104" s="111" t="s">
        <v>168</v>
      </c>
      <c r="K104" s="209" t="s">
        <v>169</v>
      </c>
      <c r="L104" s="109" t="s">
        <v>392</v>
      </c>
      <c r="M104" s="112">
        <f t="shared" si="3"/>
        <v>31.69</v>
      </c>
      <c r="N104" s="112">
        <f t="shared" si="4"/>
        <v>2.88</v>
      </c>
      <c r="O104" s="112">
        <f t="shared" si="5"/>
        <v>28.810000000000002</v>
      </c>
      <c r="P104" s="107" t="s">
        <v>124</v>
      </c>
    </row>
    <row r="105" spans="1:16" ht="15">
      <c r="A105" s="107">
        <v>2023</v>
      </c>
      <c r="B105" s="107">
        <v>93</v>
      </c>
      <c r="C105" s="208" t="s">
        <v>402</v>
      </c>
      <c r="D105" s="109" t="s">
        <v>370</v>
      </c>
      <c r="E105" s="109" t="s">
        <v>119</v>
      </c>
      <c r="F105" s="111" t="s">
        <v>403</v>
      </c>
      <c r="G105" s="111"/>
      <c r="H105" s="112">
        <v>1004.28</v>
      </c>
      <c r="I105" s="112">
        <v>91.3</v>
      </c>
      <c r="J105" s="111" t="s">
        <v>168</v>
      </c>
      <c r="K105" s="209" t="s">
        <v>169</v>
      </c>
      <c r="L105" s="109" t="s">
        <v>388</v>
      </c>
      <c r="M105" s="112">
        <f t="shared" si="3"/>
        <v>1004.28</v>
      </c>
      <c r="N105" s="112">
        <f t="shared" si="4"/>
        <v>91.3</v>
      </c>
      <c r="O105" s="112">
        <f t="shared" si="5"/>
        <v>912.98</v>
      </c>
      <c r="P105" s="107" t="s">
        <v>124</v>
      </c>
    </row>
    <row r="106" spans="1:16" ht="15">
      <c r="A106" s="107">
        <v>2023</v>
      </c>
      <c r="B106" s="107">
        <v>94</v>
      </c>
      <c r="C106" s="208" t="s">
        <v>404</v>
      </c>
      <c r="D106" s="109" t="s">
        <v>353</v>
      </c>
      <c r="E106" s="109" t="s">
        <v>119</v>
      </c>
      <c r="F106" s="111" t="s">
        <v>403</v>
      </c>
      <c r="G106" s="111"/>
      <c r="H106" s="112">
        <v>105.58</v>
      </c>
      <c r="I106" s="112">
        <v>9.6</v>
      </c>
      <c r="J106" s="111" t="s">
        <v>168</v>
      </c>
      <c r="K106" s="209" t="s">
        <v>169</v>
      </c>
      <c r="L106" s="109" t="s">
        <v>400</v>
      </c>
      <c r="M106" s="112">
        <f t="shared" si="3"/>
        <v>105.58</v>
      </c>
      <c r="N106" s="112">
        <f t="shared" si="4"/>
        <v>9.6</v>
      </c>
      <c r="O106" s="112">
        <f t="shared" si="5"/>
        <v>95.98</v>
      </c>
      <c r="P106" s="107" t="s">
        <v>124</v>
      </c>
    </row>
    <row r="107" spans="1:16" ht="15">
      <c r="A107" s="107">
        <v>2023</v>
      </c>
      <c r="B107" s="107">
        <v>95</v>
      </c>
      <c r="C107" s="208" t="s">
        <v>405</v>
      </c>
      <c r="D107" s="109" t="s">
        <v>375</v>
      </c>
      <c r="E107" s="109" t="s">
        <v>119</v>
      </c>
      <c r="F107" s="111" t="s">
        <v>173</v>
      </c>
      <c r="G107" s="111" t="s">
        <v>167</v>
      </c>
      <c r="H107" s="112">
        <v>177.79</v>
      </c>
      <c r="I107" s="112">
        <v>16.16</v>
      </c>
      <c r="J107" s="111" t="s">
        <v>168</v>
      </c>
      <c r="K107" s="209" t="s">
        <v>169</v>
      </c>
      <c r="L107" s="109" t="s">
        <v>372</v>
      </c>
      <c r="M107" s="112">
        <f t="shared" si="3"/>
        <v>177.79</v>
      </c>
      <c r="N107" s="112">
        <f t="shared" si="4"/>
        <v>16.16</v>
      </c>
      <c r="O107" s="112">
        <f t="shared" si="5"/>
        <v>161.63</v>
      </c>
      <c r="P107" s="107" t="s">
        <v>124</v>
      </c>
    </row>
    <row r="108" spans="1:16" ht="15">
      <c r="A108" s="107">
        <v>2023</v>
      </c>
      <c r="B108" s="107">
        <v>96</v>
      </c>
      <c r="C108" s="208" t="s">
        <v>406</v>
      </c>
      <c r="D108" s="109" t="s">
        <v>407</v>
      </c>
      <c r="E108" s="109" t="s">
        <v>119</v>
      </c>
      <c r="F108" s="111" t="s">
        <v>173</v>
      </c>
      <c r="G108" s="111" t="s">
        <v>167</v>
      </c>
      <c r="H108" s="112">
        <v>177.79</v>
      </c>
      <c r="I108" s="112">
        <v>16.16</v>
      </c>
      <c r="J108" s="111" t="s">
        <v>168</v>
      </c>
      <c r="K108" s="209" t="s">
        <v>169</v>
      </c>
      <c r="L108" s="109" t="s">
        <v>396</v>
      </c>
      <c r="M108" s="112">
        <f t="shared" si="3"/>
        <v>177.79</v>
      </c>
      <c r="N108" s="112">
        <f t="shared" si="4"/>
        <v>16.16</v>
      </c>
      <c r="O108" s="112">
        <f t="shared" si="5"/>
        <v>161.63</v>
      </c>
      <c r="P108" s="107" t="s">
        <v>124</v>
      </c>
    </row>
    <row r="109" spans="1:16" ht="15">
      <c r="A109" s="107">
        <v>2023</v>
      </c>
      <c r="B109" s="107">
        <v>97</v>
      </c>
      <c r="C109" s="208" t="s">
        <v>408</v>
      </c>
      <c r="D109" s="109" t="s">
        <v>409</v>
      </c>
      <c r="E109" s="109" t="s">
        <v>119</v>
      </c>
      <c r="F109" s="111" t="s">
        <v>173</v>
      </c>
      <c r="G109" s="111" t="s">
        <v>167</v>
      </c>
      <c r="H109" s="112">
        <v>105.58</v>
      </c>
      <c r="I109" s="112">
        <v>9.6</v>
      </c>
      <c r="J109" s="111" t="s">
        <v>168</v>
      </c>
      <c r="K109" s="209" t="s">
        <v>169</v>
      </c>
      <c r="L109" s="109" t="s">
        <v>375</v>
      </c>
      <c r="M109" s="112">
        <f t="shared" si="3"/>
        <v>105.58</v>
      </c>
      <c r="N109" s="112">
        <f t="shared" si="4"/>
        <v>9.6</v>
      </c>
      <c r="O109" s="112">
        <f t="shared" si="5"/>
        <v>95.98</v>
      </c>
      <c r="P109" s="107" t="s">
        <v>124</v>
      </c>
    </row>
    <row r="110" spans="1:16" ht="15">
      <c r="A110" s="107">
        <v>2023</v>
      </c>
      <c r="B110" s="107">
        <v>98</v>
      </c>
      <c r="C110" s="208" t="s">
        <v>410</v>
      </c>
      <c r="D110" s="109" t="s">
        <v>394</v>
      </c>
      <c r="E110" s="109" t="s">
        <v>119</v>
      </c>
      <c r="F110" s="111" t="s">
        <v>173</v>
      </c>
      <c r="G110" s="111" t="s">
        <v>167</v>
      </c>
      <c r="H110" s="112">
        <v>4.58</v>
      </c>
      <c r="I110" s="112">
        <v>0.42</v>
      </c>
      <c r="J110" s="111" t="s">
        <v>168</v>
      </c>
      <c r="K110" s="209" t="s">
        <v>169</v>
      </c>
      <c r="L110" s="109" t="s">
        <v>358</v>
      </c>
      <c r="M110" s="112">
        <f t="shared" si="3"/>
        <v>4.58</v>
      </c>
      <c r="N110" s="112">
        <f t="shared" si="4"/>
        <v>0.42</v>
      </c>
      <c r="O110" s="112">
        <f t="shared" si="5"/>
        <v>4.16</v>
      </c>
      <c r="P110" s="107" t="s">
        <v>124</v>
      </c>
    </row>
    <row r="111" spans="1:16" ht="15">
      <c r="A111" s="107">
        <v>2023</v>
      </c>
      <c r="B111" s="107">
        <v>99</v>
      </c>
      <c r="C111" s="208" t="s">
        <v>411</v>
      </c>
      <c r="D111" s="109" t="s">
        <v>384</v>
      </c>
      <c r="E111" s="109" t="s">
        <v>119</v>
      </c>
      <c r="F111" s="111" t="s">
        <v>173</v>
      </c>
      <c r="G111" s="111" t="s">
        <v>167</v>
      </c>
      <c r="H111" s="112">
        <v>31.69</v>
      </c>
      <c r="I111" s="112">
        <v>2.88</v>
      </c>
      <c r="J111" s="111" t="s">
        <v>168</v>
      </c>
      <c r="K111" s="209" t="s">
        <v>169</v>
      </c>
      <c r="L111" s="109" t="s">
        <v>358</v>
      </c>
      <c r="M111" s="112">
        <f t="shared" si="3"/>
        <v>31.69</v>
      </c>
      <c r="N111" s="112">
        <f t="shared" si="4"/>
        <v>2.88</v>
      </c>
      <c r="O111" s="112">
        <f t="shared" si="5"/>
        <v>28.810000000000002</v>
      </c>
      <c r="P111" s="107" t="s">
        <v>124</v>
      </c>
    </row>
    <row r="112" spans="1:16" ht="15">
      <c r="A112" s="107">
        <v>2023</v>
      </c>
      <c r="B112" s="107">
        <v>100</v>
      </c>
      <c r="C112" s="208" t="s">
        <v>412</v>
      </c>
      <c r="D112" s="109" t="s">
        <v>392</v>
      </c>
      <c r="E112" s="109" t="s">
        <v>119</v>
      </c>
      <c r="F112" s="111" t="s">
        <v>177</v>
      </c>
      <c r="G112" s="111" t="s">
        <v>167</v>
      </c>
      <c r="H112" s="112">
        <v>105.58</v>
      </c>
      <c r="I112" s="112">
        <v>9.6</v>
      </c>
      <c r="J112" s="111" t="s">
        <v>168</v>
      </c>
      <c r="K112" s="209" t="s">
        <v>169</v>
      </c>
      <c r="L112" s="109" t="s">
        <v>413</v>
      </c>
      <c r="M112" s="112">
        <f t="shared" si="3"/>
        <v>105.58</v>
      </c>
      <c r="N112" s="112">
        <f t="shared" si="4"/>
        <v>9.6</v>
      </c>
      <c r="O112" s="112">
        <f t="shared" si="5"/>
        <v>95.98</v>
      </c>
      <c r="P112" s="107" t="s">
        <v>124</v>
      </c>
    </row>
    <row r="113" spans="1:16" ht="15">
      <c r="A113" s="107">
        <v>2023</v>
      </c>
      <c r="B113" s="107">
        <v>101</v>
      </c>
      <c r="C113" s="208" t="s">
        <v>414</v>
      </c>
      <c r="D113" s="109" t="s">
        <v>415</v>
      </c>
      <c r="E113" s="109" t="s">
        <v>119</v>
      </c>
      <c r="F113" s="111" t="s">
        <v>173</v>
      </c>
      <c r="G113" s="111" t="s">
        <v>167</v>
      </c>
      <c r="H113" s="112">
        <v>177.79</v>
      </c>
      <c r="I113" s="112">
        <v>16.16</v>
      </c>
      <c r="J113" s="111" t="s">
        <v>168</v>
      </c>
      <c r="K113" s="209" t="s">
        <v>169</v>
      </c>
      <c r="L113" s="109" t="s">
        <v>416</v>
      </c>
      <c r="M113" s="112">
        <f t="shared" si="3"/>
        <v>177.79</v>
      </c>
      <c r="N113" s="112">
        <f t="shared" si="4"/>
        <v>16.16</v>
      </c>
      <c r="O113" s="112">
        <f t="shared" si="5"/>
        <v>161.63</v>
      </c>
      <c r="P113" s="107" t="s">
        <v>124</v>
      </c>
    </row>
    <row r="114" spans="1:16" ht="15">
      <c r="A114" s="107">
        <v>2023</v>
      </c>
      <c r="B114" s="107">
        <v>102</v>
      </c>
      <c r="C114" s="208" t="s">
        <v>417</v>
      </c>
      <c r="D114" s="109" t="s">
        <v>398</v>
      </c>
      <c r="E114" s="109" t="s">
        <v>119</v>
      </c>
      <c r="F114" s="111" t="s">
        <v>397</v>
      </c>
      <c r="G114" s="111"/>
      <c r="H114" s="112">
        <v>1004.28</v>
      </c>
      <c r="I114" s="112">
        <v>91.3</v>
      </c>
      <c r="J114" s="111" t="s">
        <v>168</v>
      </c>
      <c r="K114" s="209" t="s">
        <v>169</v>
      </c>
      <c r="L114" s="109" t="s">
        <v>413</v>
      </c>
      <c r="M114" s="112">
        <f t="shared" si="3"/>
        <v>1004.28</v>
      </c>
      <c r="N114" s="112">
        <f t="shared" si="4"/>
        <v>91.3</v>
      </c>
      <c r="O114" s="112">
        <f t="shared" si="5"/>
        <v>912.98</v>
      </c>
      <c r="P114" s="107" t="s">
        <v>124</v>
      </c>
    </row>
    <row r="115" spans="1:16" ht="15">
      <c r="A115" s="107">
        <v>2023</v>
      </c>
      <c r="B115" s="107">
        <v>103</v>
      </c>
      <c r="C115" s="208" t="s">
        <v>418</v>
      </c>
      <c r="D115" s="109" t="s">
        <v>331</v>
      </c>
      <c r="E115" s="109" t="s">
        <v>119</v>
      </c>
      <c r="F115" s="111" t="s">
        <v>143</v>
      </c>
      <c r="G115" s="111" t="s">
        <v>419</v>
      </c>
      <c r="H115" s="112">
        <v>162.02</v>
      </c>
      <c r="I115" s="112">
        <v>29.22</v>
      </c>
      <c r="J115" s="111" t="s">
        <v>420</v>
      </c>
      <c r="K115" s="209" t="s">
        <v>421</v>
      </c>
      <c r="L115" s="109" t="s">
        <v>360</v>
      </c>
      <c r="M115" s="112">
        <f t="shared" si="3"/>
        <v>162.02</v>
      </c>
      <c r="N115" s="112">
        <f t="shared" si="4"/>
        <v>29.22</v>
      </c>
      <c r="O115" s="112">
        <f t="shared" si="5"/>
        <v>132.8</v>
      </c>
      <c r="P115" s="107" t="s">
        <v>124</v>
      </c>
    </row>
    <row r="116" spans="1:16" ht="15">
      <c r="A116" s="107">
        <v>2023</v>
      </c>
      <c r="B116" s="107">
        <v>104</v>
      </c>
      <c r="C116" s="208" t="s">
        <v>422</v>
      </c>
      <c r="D116" s="109" t="s">
        <v>423</v>
      </c>
      <c r="E116" s="109" t="s">
        <v>119</v>
      </c>
      <c r="F116" s="111" t="s">
        <v>127</v>
      </c>
      <c r="G116" s="111" t="s">
        <v>424</v>
      </c>
      <c r="H116" s="112">
        <v>141.52</v>
      </c>
      <c r="I116" s="112">
        <v>25.52</v>
      </c>
      <c r="J116" s="111" t="s">
        <v>244</v>
      </c>
      <c r="K116" s="209" t="s">
        <v>245</v>
      </c>
      <c r="L116" s="109" t="s">
        <v>423</v>
      </c>
      <c r="M116" s="112">
        <f t="shared" si="3"/>
        <v>141.52</v>
      </c>
      <c r="N116" s="112">
        <f t="shared" si="4"/>
        <v>25.52</v>
      </c>
      <c r="O116" s="112">
        <f t="shared" si="5"/>
        <v>116.00000000000001</v>
      </c>
      <c r="P116" s="107" t="s">
        <v>124</v>
      </c>
    </row>
    <row r="117" spans="1:16" ht="15">
      <c r="A117" s="107">
        <v>2023</v>
      </c>
      <c r="B117" s="107">
        <v>105</v>
      </c>
      <c r="C117" s="208" t="s">
        <v>425</v>
      </c>
      <c r="D117" s="109" t="s">
        <v>400</v>
      </c>
      <c r="E117" s="109" t="s">
        <v>119</v>
      </c>
      <c r="F117" s="111" t="s">
        <v>127</v>
      </c>
      <c r="G117" s="111" t="s">
        <v>426</v>
      </c>
      <c r="H117" s="112">
        <v>676</v>
      </c>
      <c r="I117" s="112">
        <v>26</v>
      </c>
      <c r="J117" s="111" t="s">
        <v>244</v>
      </c>
      <c r="K117" s="209" t="s">
        <v>245</v>
      </c>
      <c r="L117" s="109" t="s">
        <v>372</v>
      </c>
      <c r="M117" s="112">
        <f t="shared" si="3"/>
        <v>676</v>
      </c>
      <c r="N117" s="112">
        <f t="shared" si="4"/>
        <v>26</v>
      </c>
      <c r="O117" s="112">
        <f t="shared" si="5"/>
        <v>650</v>
      </c>
      <c r="P117" s="107" t="s">
        <v>124</v>
      </c>
    </row>
    <row r="118" spans="1:16" ht="15">
      <c r="A118" s="107">
        <v>2023</v>
      </c>
      <c r="B118" s="107">
        <v>106</v>
      </c>
      <c r="C118" s="208" t="s">
        <v>427</v>
      </c>
      <c r="D118" s="109" t="s">
        <v>428</v>
      </c>
      <c r="E118" s="109" t="s">
        <v>119</v>
      </c>
      <c r="F118" s="111" t="s">
        <v>429</v>
      </c>
      <c r="G118" s="111" t="s">
        <v>430</v>
      </c>
      <c r="H118" s="112">
        <v>1159</v>
      </c>
      <c r="I118" s="112">
        <v>209</v>
      </c>
      <c r="J118" s="111" t="s">
        <v>431</v>
      </c>
      <c r="K118" s="209" t="s">
        <v>432</v>
      </c>
      <c r="L118" s="109" t="s">
        <v>433</v>
      </c>
      <c r="M118" s="112">
        <f t="shared" si="3"/>
        <v>1159</v>
      </c>
      <c r="N118" s="112">
        <f t="shared" si="4"/>
        <v>209</v>
      </c>
      <c r="O118" s="112">
        <f t="shared" si="5"/>
        <v>950</v>
      </c>
      <c r="P118" s="107" t="s">
        <v>124</v>
      </c>
    </row>
    <row r="119" spans="1:16" ht="15">
      <c r="A119" s="107">
        <v>2023</v>
      </c>
      <c r="B119" s="107">
        <v>107</v>
      </c>
      <c r="C119" s="208" t="s">
        <v>434</v>
      </c>
      <c r="D119" s="109" t="s">
        <v>331</v>
      </c>
      <c r="E119" s="109" t="s">
        <v>119</v>
      </c>
      <c r="F119" s="111" t="s">
        <v>435</v>
      </c>
      <c r="G119" s="111" t="s">
        <v>436</v>
      </c>
      <c r="H119" s="112">
        <v>95.16</v>
      </c>
      <c r="I119" s="112">
        <v>17.16</v>
      </c>
      <c r="J119" s="111" t="s">
        <v>431</v>
      </c>
      <c r="K119" s="209" t="s">
        <v>432</v>
      </c>
      <c r="L119" s="109" t="s">
        <v>360</v>
      </c>
      <c r="M119" s="112">
        <f t="shared" si="3"/>
        <v>95.16</v>
      </c>
      <c r="N119" s="112">
        <f t="shared" si="4"/>
        <v>17.16</v>
      </c>
      <c r="O119" s="112">
        <f t="shared" si="5"/>
        <v>78</v>
      </c>
      <c r="P119" s="107" t="s">
        <v>124</v>
      </c>
    </row>
    <row r="120" spans="1:16" ht="15">
      <c r="A120" s="107">
        <v>2023</v>
      </c>
      <c r="B120" s="107">
        <v>108</v>
      </c>
      <c r="C120" s="208" t="s">
        <v>437</v>
      </c>
      <c r="D120" s="109" t="s">
        <v>372</v>
      </c>
      <c r="E120" s="109" t="s">
        <v>119</v>
      </c>
      <c r="F120" s="111" t="s">
        <v>438</v>
      </c>
      <c r="G120" s="111" t="s">
        <v>439</v>
      </c>
      <c r="H120" s="112">
        <v>463.6</v>
      </c>
      <c r="I120" s="112">
        <v>83.6</v>
      </c>
      <c r="J120" s="111" t="s">
        <v>431</v>
      </c>
      <c r="K120" s="209" t="s">
        <v>432</v>
      </c>
      <c r="L120" s="109" t="s">
        <v>392</v>
      </c>
      <c r="M120" s="112">
        <f t="shared" si="3"/>
        <v>463.6</v>
      </c>
      <c r="N120" s="112">
        <f t="shared" si="4"/>
        <v>83.6</v>
      </c>
      <c r="O120" s="112">
        <f t="shared" si="5"/>
        <v>380</v>
      </c>
      <c r="P120" s="107" t="s">
        <v>124</v>
      </c>
    </row>
    <row r="121" spans="1:16" ht="15">
      <c r="A121" s="107">
        <v>2023</v>
      </c>
      <c r="B121" s="107">
        <v>109</v>
      </c>
      <c r="C121" s="208" t="s">
        <v>440</v>
      </c>
      <c r="D121" s="109" t="s">
        <v>370</v>
      </c>
      <c r="E121" s="109" t="s">
        <v>119</v>
      </c>
      <c r="F121" s="111" t="s">
        <v>441</v>
      </c>
      <c r="G121" s="111" t="s">
        <v>442</v>
      </c>
      <c r="H121" s="112">
        <v>553.88</v>
      </c>
      <c r="I121" s="112">
        <v>99.88</v>
      </c>
      <c r="J121" s="111" t="s">
        <v>443</v>
      </c>
      <c r="K121" s="209" t="s">
        <v>444</v>
      </c>
      <c r="L121" s="109" t="s">
        <v>370</v>
      </c>
      <c r="M121" s="112">
        <f t="shared" si="3"/>
        <v>553.88</v>
      </c>
      <c r="N121" s="112">
        <f t="shared" si="4"/>
        <v>99.88</v>
      </c>
      <c r="O121" s="112">
        <f t="shared" si="5"/>
        <v>454</v>
      </c>
      <c r="P121" s="107" t="s">
        <v>124</v>
      </c>
    </row>
    <row r="122" spans="1:16" ht="15">
      <c r="A122" s="107">
        <v>2023</v>
      </c>
      <c r="B122" s="107">
        <v>110</v>
      </c>
      <c r="C122" s="208" t="s">
        <v>445</v>
      </c>
      <c r="D122" s="109" t="s">
        <v>331</v>
      </c>
      <c r="E122" s="109" t="s">
        <v>119</v>
      </c>
      <c r="F122" s="111" t="s">
        <v>435</v>
      </c>
      <c r="G122" s="111" t="s">
        <v>436</v>
      </c>
      <c r="H122" s="112">
        <v>1000.4</v>
      </c>
      <c r="I122" s="112">
        <v>180.4</v>
      </c>
      <c r="J122" s="111" t="s">
        <v>431</v>
      </c>
      <c r="K122" s="209" t="s">
        <v>432</v>
      </c>
      <c r="L122" s="109" t="s">
        <v>360</v>
      </c>
      <c r="M122" s="112">
        <f t="shared" si="3"/>
        <v>1000.4</v>
      </c>
      <c r="N122" s="112">
        <f t="shared" si="4"/>
        <v>180.4</v>
      </c>
      <c r="O122" s="112">
        <f t="shared" si="5"/>
        <v>820</v>
      </c>
      <c r="P122" s="107" t="s">
        <v>124</v>
      </c>
    </row>
    <row r="123" spans="1:16" ht="15">
      <c r="A123" s="107">
        <v>2023</v>
      </c>
      <c r="B123" s="107">
        <v>111</v>
      </c>
      <c r="C123" s="208" t="s">
        <v>446</v>
      </c>
      <c r="D123" s="109" t="s">
        <v>447</v>
      </c>
      <c r="E123" s="109" t="s">
        <v>119</v>
      </c>
      <c r="F123" s="111" t="s">
        <v>448</v>
      </c>
      <c r="G123" s="111" t="s">
        <v>449</v>
      </c>
      <c r="H123" s="112">
        <v>1054.08</v>
      </c>
      <c r="I123" s="112">
        <v>190.08</v>
      </c>
      <c r="J123" s="111" t="s">
        <v>431</v>
      </c>
      <c r="K123" s="209" t="s">
        <v>432</v>
      </c>
      <c r="L123" s="109" t="s">
        <v>450</v>
      </c>
      <c r="M123" s="112">
        <f t="shared" si="3"/>
        <v>1054.08</v>
      </c>
      <c r="N123" s="112">
        <f t="shared" si="4"/>
        <v>190.08</v>
      </c>
      <c r="O123" s="112">
        <f t="shared" si="5"/>
        <v>863.9999999999999</v>
      </c>
      <c r="P123" s="107" t="s">
        <v>124</v>
      </c>
    </row>
    <row r="124" spans="1:16" ht="15">
      <c r="A124" s="107">
        <v>2023</v>
      </c>
      <c r="B124" s="107">
        <v>112</v>
      </c>
      <c r="C124" s="208" t="s">
        <v>451</v>
      </c>
      <c r="D124" s="109" t="s">
        <v>331</v>
      </c>
      <c r="E124" s="109" t="s">
        <v>119</v>
      </c>
      <c r="F124" s="111" t="s">
        <v>452</v>
      </c>
      <c r="G124" s="111" t="s">
        <v>453</v>
      </c>
      <c r="H124" s="112">
        <v>207.4</v>
      </c>
      <c r="I124" s="112">
        <v>37.4</v>
      </c>
      <c r="J124" s="111" t="s">
        <v>454</v>
      </c>
      <c r="K124" s="209" t="s">
        <v>455</v>
      </c>
      <c r="L124" s="109" t="s">
        <v>340</v>
      </c>
      <c r="M124" s="112">
        <f t="shared" si="3"/>
        <v>207.4</v>
      </c>
      <c r="N124" s="112">
        <f t="shared" si="4"/>
        <v>37.4</v>
      </c>
      <c r="O124" s="112">
        <f t="shared" si="5"/>
        <v>170</v>
      </c>
      <c r="P124" s="107" t="s">
        <v>124</v>
      </c>
    </row>
    <row r="125" spans="1:16" ht="15">
      <c r="A125" s="107">
        <v>2023</v>
      </c>
      <c r="B125" s="107">
        <v>113</v>
      </c>
      <c r="C125" s="208" t="s">
        <v>456</v>
      </c>
      <c r="D125" s="109" t="s">
        <v>353</v>
      </c>
      <c r="E125" s="109" t="s">
        <v>119</v>
      </c>
      <c r="F125" s="111" t="s">
        <v>143</v>
      </c>
      <c r="G125" s="111" t="s">
        <v>144</v>
      </c>
      <c r="H125" s="112">
        <v>916.22</v>
      </c>
      <c r="I125" s="112">
        <v>165.22</v>
      </c>
      <c r="J125" s="111" t="s">
        <v>145</v>
      </c>
      <c r="K125" s="209" t="s">
        <v>146</v>
      </c>
      <c r="L125" s="109" t="s">
        <v>388</v>
      </c>
      <c r="M125" s="112">
        <f t="shared" si="3"/>
        <v>916.22</v>
      </c>
      <c r="N125" s="112">
        <f t="shared" si="4"/>
        <v>165.22</v>
      </c>
      <c r="O125" s="112">
        <f t="shared" si="5"/>
        <v>751</v>
      </c>
      <c r="P125" s="107" t="s">
        <v>124</v>
      </c>
    </row>
    <row r="126" spans="1:16" ht="15">
      <c r="A126" s="107">
        <v>2023</v>
      </c>
      <c r="B126" s="107">
        <v>114</v>
      </c>
      <c r="C126" s="208" t="s">
        <v>457</v>
      </c>
      <c r="D126" s="109" t="s">
        <v>372</v>
      </c>
      <c r="E126" s="109" t="s">
        <v>119</v>
      </c>
      <c r="F126" s="111" t="s">
        <v>458</v>
      </c>
      <c r="G126" s="111"/>
      <c r="H126" s="112">
        <v>9.44</v>
      </c>
      <c r="I126" s="112">
        <v>1.7</v>
      </c>
      <c r="J126" s="111" t="s">
        <v>251</v>
      </c>
      <c r="K126" s="209" t="s">
        <v>252</v>
      </c>
      <c r="L126" s="109" t="s">
        <v>459</v>
      </c>
      <c r="M126" s="112">
        <f t="shared" si="3"/>
        <v>9.44</v>
      </c>
      <c r="N126" s="112">
        <f t="shared" si="4"/>
        <v>1.7</v>
      </c>
      <c r="O126" s="112">
        <f t="shared" si="5"/>
        <v>7.739999999999999</v>
      </c>
      <c r="P126" s="107" t="s">
        <v>124</v>
      </c>
    </row>
    <row r="127" spans="1:16" ht="15">
      <c r="A127" s="107">
        <v>2023</v>
      </c>
      <c r="B127" s="107">
        <v>115</v>
      </c>
      <c r="C127" s="208" t="s">
        <v>460</v>
      </c>
      <c r="D127" s="109" t="s">
        <v>353</v>
      </c>
      <c r="E127" s="109" t="s">
        <v>119</v>
      </c>
      <c r="F127" s="111" t="s">
        <v>134</v>
      </c>
      <c r="G127" s="111" t="s">
        <v>332</v>
      </c>
      <c r="H127" s="112">
        <v>697.63</v>
      </c>
      <c r="I127" s="112">
        <v>125.8</v>
      </c>
      <c r="J127" s="111" t="s">
        <v>139</v>
      </c>
      <c r="K127" s="209" t="s">
        <v>140</v>
      </c>
      <c r="L127" s="109" t="s">
        <v>372</v>
      </c>
      <c r="M127" s="112">
        <f t="shared" si="3"/>
        <v>697.63</v>
      </c>
      <c r="N127" s="112">
        <f t="shared" si="4"/>
        <v>125.8</v>
      </c>
      <c r="O127" s="112">
        <f t="shared" si="5"/>
        <v>571.83</v>
      </c>
      <c r="P127" s="107" t="s">
        <v>124</v>
      </c>
    </row>
    <row r="128" spans="1:16" ht="15">
      <c r="A128" s="107">
        <v>2023</v>
      </c>
      <c r="B128" s="107">
        <v>116</v>
      </c>
      <c r="C128" s="208" t="s">
        <v>461</v>
      </c>
      <c r="D128" s="109" t="s">
        <v>333</v>
      </c>
      <c r="E128" s="109" t="s">
        <v>119</v>
      </c>
      <c r="F128" s="111" t="s">
        <v>264</v>
      </c>
      <c r="G128" s="111" t="s">
        <v>265</v>
      </c>
      <c r="H128" s="112">
        <v>402.6</v>
      </c>
      <c r="I128" s="112">
        <v>72.6</v>
      </c>
      <c r="J128" s="111" t="s">
        <v>266</v>
      </c>
      <c r="K128" s="209" t="s">
        <v>267</v>
      </c>
      <c r="L128" s="109" t="s">
        <v>340</v>
      </c>
      <c r="M128" s="112">
        <f t="shared" si="3"/>
        <v>402.6</v>
      </c>
      <c r="N128" s="112">
        <f t="shared" si="4"/>
        <v>72.6</v>
      </c>
      <c r="O128" s="112">
        <f t="shared" si="5"/>
        <v>330</v>
      </c>
      <c r="P128" s="107" t="s">
        <v>124</v>
      </c>
    </row>
    <row r="129" spans="1:16" ht="15">
      <c r="A129" s="107">
        <v>2023</v>
      </c>
      <c r="B129" s="107">
        <v>117</v>
      </c>
      <c r="C129" s="208" t="s">
        <v>462</v>
      </c>
      <c r="D129" s="109" t="s">
        <v>409</v>
      </c>
      <c r="E129" s="109" t="s">
        <v>119</v>
      </c>
      <c r="F129" s="111" t="s">
        <v>463</v>
      </c>
      <c r="G129" s="111" t="s">
        <v>464</v>
      </c>
      <c r="H129" s="112">
        <v>1071.65</v>
      </c>
      <c r="I129" s="112">
        <v>193.25</v>
      </c>
      <c r="J129" s="111" t="s">
        <v>465</v>
      </c>
      <c r="K129" s="209" t="s">
        <v>466</v>
      </c>
      <c r="L129" s="109" t="s">
        <v>384</v>
      </c>
      <c r="M129" s="112">
        <f t="shared" si="3"/>
        <v>1071.65</v>
      </c>
      <c r="N129" s="112">
        <f t="shared" si="4"/>
        <v>193.25</v>
      </c>
      <c r="O129" s="112">
        <f t="shared" si="5"/>
        <v>878.4000000000001</v>
      </c>
      <c r="P129" s="107" t="s">
        <v>124</v>
      </c>
    </row>
    <row r="130" spans="1:16" ht="15">
      <c r="A130" s="107">
        <v>2023</v>
      </c>
      <c r="B130" s="107">
        <v>118</v>
      </c>
      <c r="C130" s="208" t="s">
        <v>467</v>
      </c>
      <c r="D130" s="109" t="s">
        <v>353</v>
      </c>
      <c r="E130" s="109" t="s">
        <v>119</v>
      </c>
      <c r="F130" s="111" t="s">
        <v>134</v>
      </c>
      <c r="G130" s="111"/>
      <c r="H130" s="112">
        <v>15.9</v>
      </c>
      <c r="I130" s="112">
        <v>2.87</v>
      </c>
      <c r="J130" s="111" t="s">
        <v>136</v>
      </c>
      <c r="K130" s="209" t="s">
        <v>137</v>
      </c>
      <c r="L130" s="109" t="s">
        <v>372</v>
      </c>
      <c r="M130" s="112">
        <f t="shared" si="3"/>
        <v>15.9</v>
      </c>
      <c r="N130" s="112">
        <f t="shared" si="4"/>
        <v>2.87</v>
      </c>
      <c r="O130" s="112">
        <f t="shared" si="5"/>
        <v>13.030000000000001</v>
      </c>
      <c r="P130" s="107" t="s">
        <v>124</v>
      </c>
    </row>
    <row r="131" spans="1:16" ht="15">
      <c r="A131" s="107">
        <v>2023</v>
      </c>
      <c r="B131" s="107">
        <v>119</v>
      </c>
      <c r="C131" s="208" t="s">
        <v>468</v>
      </c>
      <c r="D131" s="109" t="s">
        <v>469</v>
      </c>
      <c r="E131" s="109" t="s">
        <v>119</v>
      </c>
      <c r="F131" s="111" t="s">
        <v>470</v>
      </c>
      <c r="G131" s="111" t="s">
        <v>471</v>
      </c>
      <c r="H131" s="112">
        <v>1035.78</v>
      </c>
      <c r="I131" s="112">
        <v>186.78</v>
      </c>
      <c r="J131" s="111" t="s">
        <v>472</v>
      </c>
      <c r="K131" s="209" t="s">
        <v>473</v>
      </c>
      <c r="L131" s="109" t="s">
        <v>469</v>
      </c>
      <c r="M131" s="112">
        <f t="shared" si="3"/>
        <v>1035.78</v>
      </c>
      <c r="N131" s="112">
        <f t="shared" si="4"/>
        <v>186.78</v>
      </c>
      <c r="O131" s="112">
        <f t="shared" si="5"/>
        <v>849</v>
      </c>
      <c r="P131" s="107" t="s">
        <v>124</v>
      </c>
    </row>
    <row r="132" spans="1:16" ht="15">
      <c r="A132" s="107">
        <v>2023</v>
      </c>
      <c r="B132" s="107">
        <v>120</v>
      </c>
      <c r="C132" s="208" t="s">
        <v>474</v>
      </c>
      <c r="D132" s="109" t="s">
        <v>475</v>
      </c>
      <c r="E132" s="109" t="s">
        <v>119</v>
      </c>
      <c r="F132" s="111" t="s">
        <v>476</v>
      </c>
      <c r="G132" s="111" t="s">
        <v>477</v>
      </c>
      <c r="H132" s="112">
        <v>403.09</v>
      </c>
      <c r="I132" s="112">
        <v>72.69</v>
      </c>
      <c r="J132" s="111" t="s">
        <v>472</v>
      </c>
      <c r="K132" s="209" t="s">
        <v>473</v>
      </c>
      <c r="L132" s="109" t="s">
        <v>478</v>
      </c>
      <c r="M132" s="112">
        <f t="shared" si="3"/>
        <v>403.09</v>
      </c>
      <c r="N132" s="112">
        <f t="shared" si="4"/>
        <v>72.69</v>
      </c>
      <c r="O132" s="112">
        <f t="shared" si="5"/>
        <v>330.4</v>
      </c>
      <c r="P132" s="107" t="s">
        <v>124</v>
      </c>
    </row>
    <row r="133" spans="1:16" ht="15">
      <c r="A133" s="107">
        <v>2023</v>
      </c>
      <c r="B133" s="107">
        <v>121</v>
      </c>
      <c r="C133" s="208" t="s">
        <v>479</v>
      </c>
      <c r="D133" s="109" t="s">
        <v>475</v>
      </c>
      <c r="E133" s="109" t="s">
        <v>119</v>
      </c>
      <c r="F133" s="111" t="s">
        <v>480</v>
      </c>
      <c r="G133" s="111" t="s">
        <v>481</v>
      </c>
      <c r="H133" s="112">
        <v>562.42</v>
      </c>
      <c r="I133" s="112">
        <v>101.42</v>
      </c>
      <c r="J133" s="111" t="s">
        <v>472</v>
      </c>
      <c r="K133" s="209" t="s">
        <v>473</v>
      </c>
      <c r="L133" s="109" t="s">
        <v>475</v>
      </c>
      <c r="M133" s="112">
        <f t="shared" si="3"/>
        <v>562.42</v>
      </c>
      <c r="N133" s="112">
        <f t="shared" si="4"/>
        <v>101.42</v>
      </c>
      <c r="O133" s="112">
        <f t="shared" si="5"/>
        <v>460.99999999999994</v>
      </c>
      <c r="P133" s="107" t="s">
        <v>124</v>
      </c>
    </row>
    <row r="134" spans="1:16" ht="15">
      <c r="A134" s="107">
        <v>2023</v>
      </c>
      <c r="B134" s="107">
        <v>122</v>
      </c>
      <c r="C134" s="208" t="s">
        <v>482</v>
      </c>
      <c r="D134" s="109" t="s">
        <v>333</v>
      </c>
      <c r="E134" s="109" t="s">
        <v>119</v>
      </c>
      <c r="F134" s="111" t="s">
        <v>483</v>
      </c>
      <c r="G134" s="111" t="s">
        <v>484</v>
      </c>
      <c r="H134" s="112">
        <v>53.07</v>
      </c>
      <c r="I134" s="112">
        <v>9.57</v>
      </c>
      <c r="J134" s="111" t="s">
        <v>266</v>
      </c>
      <c r="K134" s="209" t="s">
        <v>267</v>
      </c>
      <c r="L134" s="109" t="s">
        <v>340</v>
      </c>
      <c r="M134" s="112">
        <f t="shared" si="3"/>
        <v>53.07</v>
      </c>
      <c r="N134" s="112">
        <f t="shared" si="4"/>
        <v>9.57</v>
      </c>
      <c r="O134" s="112">
        <f t="shared" si="5"/>
        <v>43.5</v>
      </c>
      <c r="P134" s="107" t="s">
        <v>124</v>
      </c>
    </row>
    <row r="135" spans="1:16" ht="15">
      <c r="A135" s="107">
        <v>2023</v>
      </c>
      <c r="B135" s="107">
        <v>123</v>
      </c>
      <c r="C135" s="208" t="s">
        <v>485</v>
      </c>
      <c r="D135" s="109" t="s">
        <v>384</v>
      </c>
      <c r="E135" s="109" t="s">
        <v>119</v>
      </c>
      <c r="F135" s="111" t="s">
        <v>486</v>
      </c>
      <c r="G135" s="111" t="s">
        <v>257</v>
      </c>
      <c r="H135" s="112">
        <v>28.34</v>
      </c>
      <c r="I135" s="112">
        <v>5.11</v>
      </c>
      <c r="J135" s="111" t="s">
        <v>258</v>
      </c>
      <c r="K135" s="209" t="s">
        <v>259</v>
      </c>
      <c r="L135" s="109" t="s">
        <v>384</v>
      </c>
      <c r="M135" s="112">
        <f t="shared" si="3"/>
        <v>28.34</v>
      </c>
      <c r="N135" s="112">
        <f t="shared" si="4"/>
        <v>5.11</v>
      </c>
      <c r="O135" s="112">
        <f t="shared" si="5"/>
        <v>23.23</v>
      </c>
      <c r="P135" s="107" t="s">
        <v>124</v>
      </c>
    </row>
    <row r="136" spans="1:16" ht="15">
      <c r="A136" s="107">
        <v>2023</v>
      </c>
      <c r="B136" s="107">
        <v>124</v>
      </c>
      <c r="C136" s="208" t="s">
        <v>487</v>
      </c>
      <c r="D136" s="109" t="s">
        <v>353</v>
      </c>
      <c r="E136" s="109" t="s">
        <v>119</v>
      </c>
      <c r="F136" s="111" t="s">
        <v>488</v>
      </c>
      <c r="G136" s="111" t="s">
        <v>257</v>
      </c>
      <c r="H136" s="112">
        <v>118.65</v>
      </c>
      <c r="I136" s="112">
        <v>10.79</v>
      </c>
      <c r="J136" s="111" t="s">
        <v>489</v>
      </c>
      <c r="K136" s="209" t="s">
        <v>490</v>
      </c>
      <c r="L136" s="109" t="s">
        <v>374</v>
      </c>
      <c r="M136" s="112">
        <f t="shared" si="3"/>
        <v>118.65</v>
      </c>
      <c r="N136" s="112">
        <f t="shared" si="4"/>
        <v>10.79</v>
      </c>
      <c r="O136" s="112">
        <f t="shared" si="5"/>
        <v>107.86000000000001</v>
      </c>
      <c r="P136" s="107" t="s">
        <v>124</v>
      </c>
    </row>
    <row r="137" spans="1:16" ht="15">
      <c r="A137" s="107">
        <v>2023</v>
      </c>
      <c r="B137" s="107">
        <v>125</v>
      </c>
      <c r="C137" s="208" t="s">
        <v>491</v>
      </c>
      <c r="D137" s="109" t="s">
        <v>353</v>
      </c>
      <c r="E137" s="109" t="s">
        <v>119</v>
      </c>
      <c r="F137" s="111" t="s">
        <v>492</v>
      </c>
      <c r="G137" s="111" t="s">
        <v>257</v>
      </c>
      <c r="H137" s="112">
        <v>34.22</v>
      </c>
      <c r="I137" s="112">
        <v>3.11</v>
      </c>
      <c r="J137" s="111" t="s">
        <v>489</v>
      </c>
      <c r="K137" s="209" t="s">
        <v>490</v>
      </c>
      <c r="L137" s="109" t="s">
        <v>374</v>
      </c>
      <c r="M137" s="112">
        <f t="shared" si="3"/>
        <v>34.22</v>
      </c>
      <c r="N137" s="112">
        <f t="shared" si="4"/>
        <v>3.11</v>
      </c>
      <c r="O137" s="112">
        <f t="shared" si="5"/>
        <v>31.11</v>
      </c>
      <c r="P137" s="107" t="s">
        <v>124</v>
      </c>
    </row>
    <row r="138" spans="1:16" ht="15">
      <c r="A138" s="107">
        <v>2023</v>
      </c>
      <c r="B138" s="107">
        <v>126</v>
      </c>
      <c r="C138" s="208" t="s">
        <v>493</v>
      </c>
      <c r="D138" s="109" t="s">
        <v>353</v>
      </c>
      <c r="E138" s="109" t="s">
        <v>119</v>
      </c>
      <c r="F138" s="111" t="s">
        <v>494</v>
      </c>
      <c r="G138" s="111" t="s">
        <v>257</v>
      </c>
      <c r="H138" s="112">
        <v>97.68</v>
      </c>
      <c r="I138" s="112">
        <v>8.88</v>
      </c>
      <c r="J138" s="111" t="s">
        <v>489</v>
      </c>
      <c r="K138" s="209" t="s">
        <v>490</v>
      </c>
      <c r="L138" s="109" t="s">
        <v>353</v>
      </c>
      <c r="M138" s="112">
        <f t="shared" si="3"/>
        <v>97.68</v>
      </c>
      <c r="N138" s="112">
        <f t="shared" si="4"/>
        <v>8.88</v>
      </c>
      <c r="O138" s="112">
        <f t="shared" si="5"/>
        <v>88.80000000000001</v>
      </c>
      <c r="P138" s="107" t="s">
        <v>124</v>
      </c>
    </row>
    <row r="139" spans="1:16" ht="15">
      <c r="A139" s="107">
        <v>2023</v>
      </c>
      <c r="B139" s="107">
        <v>127</v>
      </c>
      <c r="C139" s="208" t="s">
        <v>495</v>
      </c>
      <c r="D139" s="109" t="s">
        <v>496</v>
      </c>
      <c r="E139" s="109" t="s">
        <v>119</v>
      </c>
      <c r="F139" s="111" t="s">
        <v>155</v>
      </c>
      <c r="G139" s="111" t="s">
        <v>497</v>
      </c>
      <c r="H139" s="112">
        <v>732</v>
      </c>
      <c r="I139" s="112">
        <v>132</v>
      </c>
      <c r="J139" s="111" t="s">
        <v>157</v>
      </c>
      <c r="K139" s="209" t="s">
        <v>158</v>
      </c>
      <c r="L139" s="109" t="s">
        <v>498</v>
      </c>
      <c r="M139" s="112">
        <f t="shared" si="3"/>
        <v>732</v>
      </c>
      <c r="N139" s="112">
        <f t="shared" si="4"/>
        <v>132</v>
      </c>
      <c r="O139" s="112">
        <f t="shared" si="5"/>
        <v>600</v>
      </c>
      <c r="P139" s="107" t="s">
        <v>124</v>
      </c>
    </row>
    <row r="140" spans="1:16" ht="15">
      <c r="A140" s="107">
        <v>2023</v>
      </c>
      <c r="B140" s="107">
        <v>128</v>
      </c>
      <c r="C140" s="208" t="s">
        <v>499</v>
      </c>
      <c r="D140" s="109" t="s">
        <v>500</v>
      </c>
      <c r="E140" s="109" t="s">
        <v>119</v>
      </c>
      <c r="F140" s="111" t="s">
        <v>501</v>
      </c>
      <c r="G140" s="111" t="s">
        <v>180</v>
      </c>
      <c r="H140" s="112">
        <v>585.6</v>
      </c>
      <c r="I140" s="112">
        <v>105.6</v>
      </c>
      <c r="J140" s="111" t="s">
        <v>181</v>
      </c>
      <c r="K140" s="209" t="s">
        <v>182</v>
      </c>
      <c r="L140" s="109" t="s">
        <v>372</v>
      </c>
      <c r="M140" s="112">
        <f t="shared" si="3"/>
        <v>585.6</v>
      </c>
      <c r="N140" s="112">
        <f t="shared" si="4"/>
        <v>105.6</v>
      </c>
      <c r="O140" s="112">
        <f t="shared" si="5"/>
        <v>480</v>
      </c>
      <c r="P140" s="107" t="s">
        <v>124</v>
      </c>
    </row>
    <row r="141" spans="1:16" ht="15">
      <c r="A141" s="107">
        <v>2023</v>
      </c>
      <c r="B141" s="107">
        <v>129</v>
      </c>
      <c r="C141" s="208" t="s">
        <v>502</v>
      </c>
      <c r="D141" s="109" t="s">
        <v>500</v>
      </c>
      <c r="E141" s="109" t="s">
        <v>119</v>
      </c>
      <c r="F141" s="111" t="s">
        <v>184</v>
      </c>
      <c r="G141" s="111" t="s">
        <v>180</v>
      </c>
      <c r="H141" s="112">
        <v>707.6</v>
      </c>
      <c r="I141" s="112">
        <v>127.6</v>
      </c>
      <c r="J141" s="111" t="s">
        <v>181</v>
      </c>
      <c r="K141" s="209" t="s">
        <v>182</v>
      </c>
      <c r="L141" s="109" t="s">
        <v>372</v>
      </c>
      <c r="M141" s="112">
        <f t="shared" si="3"/>
        <v>707.6</v>
      </c>
      <c r="N141" s="112">
        <f t="shared" si="4"/>
        <v>127.6</v>
      </c>
      <c r="O141" s="112">
        <f t="shared" si="5"/>
        <v>580</v>
      </c>
      <c r="P141" s="107" t="s">
        <v>124</v>
      </c>
    </row>
    <row r="142" spans="1:16" ht="15">
      <c r="A142" s="107">
        <v>2023</v>
      </c>
      <c r="B142" s="107">
        <v>130</v>
      </c>
      <c r="C142" s="208" t="s">
        <v>503</v>
      </c>
      <c r="D142" s="109" t="s">
        <v>353</v>
      </c>
      <c r="E142" s="109" t="s">
        <v>119</v>
      </c>
      <c r="F142" s="111" t="s">
        <v>184</v>
      </c>
      <c r="G142" s="111" t="s">
        <v>180</v>
      </c>
      <c r="H142" s="112">
        <v>707.6</v>
      </c>
      <c r="I142" s="112">
        <v>127.6</v>
      </c>
      <c r="J142" s="111" t="s">
        <v>181</v>
      </c>
      <c r="K142" s="209" t="s">
        <v>182</v>
      </c>
      <c r="L142" s="109" t="s">
        <v>372</v>
      </c>
      <c r="M142" s="112">
        <f aca="true" t="shared" si="6" ref="M142:M205">IF(P142="SI",0,H142)</f>
        <v>707.6</v>
      </c>
      <c r="N142" s="112">
        <f aca="true" t="shared" si="7" ref="N142:N205">IF(P142="SI",0,I142)</f>
        <v>127.6</v>
      </c>
      <c r="O142" s="112">
        <f aca="true" t="shared" si="8" ref="O142:O205">M142-N142</f>
        <v>580</v>
      </c>
      <c r="P142" s="107" t="s">
        <v>124</v>
      </c>
    </row>
    <row r="143" spans="1:16" ht="15">
      <c r="A143" s="107">
        <v>2023</v>
      </c>
      <c r="B143" s="107">
        <v>131</v>
      </c>
      <c r="C143" s="208" t="s">
        <v>504</v>
      </c>
      <c r="D143" s="109" t="s">
        <v>353</v>
      </c>
      <c r="E143" s="109" t="s">
        <v>119</v>
      </c>
      <c r="F143" s="111" t="s">
        <v>505</v>
      </c>
      <c r="G143" s="111" t="s">
        <v>506</v>
      </c>
      <c r="H143" s="112">
        <v>97.6</v>
      </c>
      <c r="I143" s="112">
        <v>17.6</v>
      </c>
      <c r="J143" s="111" t="s">
        <v>507</v>
      </c>
      <c r="K143" s="209" t="s">
        <v>508</v>
      </c>
      <c r="L143" s="109" t="s">
        <v>509</v>
      </c>
      <c r="M143" s="112">
        <f t="shared" si="6"/>
        <v>97.6</v>
      </c>
      <c r="N143" s="112">
        <f t="shared" si="7"/>
        <v>17.6</v>
      </c>
      <c r="O143" s="112">
        <f t="shared" si="8"/>
        <v>80</v>
      </c>
      <c r="P143" s="107" t="s">
        <v>124</v>
      </c>
    </row>
    <row r="144" spans="1:16" ht="15">
      <c r="A144" s="107">
        <v>2023</v>
      </c>
      <c r="B144" s="107">
        <v>132</v>
      </c>
      <c r="C144" s="208" t="s">
        <v>510</v>
      </c>
      <c r="D144" s="109" t="s">
        <v>353</v>
      </c>
      <c r="E144" s="109" t="s">
        <v>119</v>
      </c>
      <c r="F144" s="111" t="s">
        <v>501</v>
      </c>
      <c r="G144" s="111" t="s">
        <v>180</v>
      </c>
      <c r="H144" s="112">
        <v>585.6</v>
      </c>
      <c r="I144" s="112">
        <v>105.6</v>
      </c>
      <c r="J144" s="111" t="s">
        <v>181</v>
      </c>
      <c r="K144" s="209" t="s">
        <v>182</v>
      </c>
      <c r="L144" s="109" t="s">
        <v>372</v>
      </c>
      <c r="M144" s="112">
        <f t="shared" si="6"/>
        <v>585.6</v>
      </c>
      <c r="N144" s="112">
        <f t="shared" si="7"/>
        <v>105.6</v>
      </c>
      <c r="O144" s="112">
        <f t="shared" si="8"/>
        <v>480</v>
      </c>
      <c r="P144" s="107" t="s">
        <v>124</v>
      </c>
    </row>
    <row r="145" spans="1:16" ht="15">
      <c r="A145" s="107">
        <v>2023</v>
      </c>
      <c r="B145" s="107">
        <v>133</v>
      </c>
      <c r="C145" s="208" t="s">
        <v>511</v>
      </c>
      <c r="D145" s="109" t="s">
        <v>353</v>
      </c>
      <c r="E145" s="109" t="s">
        <v>119</v>
      </c>
      <c r="F145" s="111" t="s">
        <v>512</v>
      </c>
      <c r="G145" s="111" t="s">
        <v>187</v>
      </c>
      <c r="H145" s="112">
        <v>805.11</v>
      </c>
      <c r="I145" s="112">
        <v>30.97</v>
      </c>
      <c r="J145" s="111" t="s">
        <v>181</v>
      </c>
      <c r="K145" s="209" t="s">
        <v>182</v>
      </c>
      <c r="L145" s="109" t="s">
        <v>372</v>
      </c>
      <c r="M145" s="112">
        <f t="shared" si="6"/>
        <v>805.11</v>
      </c>
      <c r="N145" s="112">
        <f t="shared" si="7"/>
        <v>30.97</v>
      </c>
      <c r="O145" s="112">
        <f t="shared" si="8"/>
        <v>774.14</v>
      </c>
      <c r="P145" s="107" t="s">
        <v>124</v>
      </c>
    </row>
    <row r="146" spans="1:16" ht="15">
      <c r="A146" s="107">
        <v>2023</v>
      </c>
      <c r="B146" s="107">
        <v>134</v>
      </c>
      <c r="C146" s="208" t="s">
        <v>513</v>
      </c>
      <c r="D146" s="109" t="s">
        <v>500</v>
      </c>
      <c r="E146" s="109" t="s">
        <v>119</v>
      </c>
      <c r="F146" s="111" t="s">
        <v>512</v>
      </c>
      <c r="G146" s="111" t="s">
        <v>187</v>
      </c>
      <c r="H146" s="112">
        <v>588.98</v>
      </c>
      <c r="I146" s="112">
        <v>22.65</v>
      </c>
      <c r="J146" s="111" t="s">
        <v>181</v>
      </c>
      <c r="K146" s="209" t="s">
        <v>182</v>
      </c>
      <c r="L146" s="109" t="s">
        <v>372</v>
      </c>
      <c r="M146" s="112">
        <f t="shared" si="6"/>
        <v>588.98</v>
      </c>
      <c r="N146" s="112">
        <f t="shared" si="7"/>
        <v>22.65</v>
      </c>
      <c r="O146" s="112">
        <f t="shared" si="8"/>
        <v>566.33</v>
      </c>
      <c r="P146" s="107" t="s">
        <v>124</v>
      </c>
    </row>
    <row r="147" spans="1:16" ht="15">
      <c r="A147" s="107">
        <v>2023</v>
      </c>
      <c r="B147" s="107">
        <v>135</v>
      </c>
      <c r="C147" s="208" t="s">
        <v>514</v>
      </c>
      <c r="D147" s="109" t="s">
        <v>475</v>
      </c>
      <c r="E147" s="109" t="s">
        <v>119</v>
      </c>
      <c r="F147" s="111" t="s">
        <v>220</v>
      </c>
      <c r="G147" s="111" t="s">
        <v>515</v>
      </c>
      <c r="H147" s="112">
        <v>97.19</v>
      </c>
      <c r="I147" s="112">
        <v>17.53</v>
      </c>
      <c r="J147" s="111" t="s">
        <v>222</v>
      </c>
      <c r="K147" s="209" t="s">
        <v>223</v>
      </c>
      <c r="L147" s="109" t="s">
        <v>516</v>
      </c>
      <c r="M147" s="112">
        <f t="shared" si="6"/>
        <v>97.19</v>
      </c>
      <c r="N147" s="112">
        <f t="shared" si="7"/>
        <v>17.53</v>
      </c>
      <c r="O147" s="112">
        <f t="shared" si="8"/>
        <v>79.66</v>
      </c>
      <c r="P147" s="107" t="s">
        <v>124</v>
      </c>
    </row>
    <row r="148" spans="1:16" ht="15">
      <c r="A148" s="107">
        <v>2023</v>
      </c>
      <c r="B148" s="107">
        <v>136</v>
      </c>
      <c r="C148" s="208" t="s">
        <v>517</v>
      </c>
      <c r="D148" s="109" t="s">
        <v>518</v>
      </c>
      <c r="E148" s="109" t="s">
        <v>119</v>
      </c>
      <c r="F148" s="111" t="s">
        <v>519</v>
      </c>
      <c r="G148" s="111" t="s">
        <v>520</v>
      </c>
      <c r="H148" s="112">
        <v>207.4</v>
      </c>
      <c r="I148" s="112">
        <v>37.4</v>
      </c>
      <c r="J148" s="111" t="s">
        <v>521</v>
      </c>
      <c r="K148" s="209" t="s">
        <v>522</v>
      </c>
      <c r="L148" s="109" t="s">
        <v>523</v>
      </c>
      <c r="M148" s="112">
        <f t="shared" si="6"/>
        <v>207.4</v>
      </c>
      <c r="N148" s="112">
        <f t="shared" si="7"/>
        <v>37.4</v>
      </c>
      <c r="O148" s="112">
        <f t="shared" si="8"/>
        <v>170</v>
      </c>
      <c r="P148" s="107" t="s">
        <v>124</v>
      </c>
    </row>
    <row r="149" spans="1:16" ht="15">
      <c r="A149" s="107">
        <v>2023</v>
      </c>
      <c r="B149" s="107">
        <v>137</v>
      </c>
      <c r="C149" s="208" t="s">
        <v>524</v>
      </c>
      <c r="D149" s="109" t="s">
        <v>500</v>
      </c>
      <c r="E149" s="109" t="s">
        <v>119</v>
      </c>
      <c r="F149" s="111" t="s">
        <v>512</v>
      </c>
      <c r="G149" s="111" t="s">
        <v>187</v>
      </c>
      <c r="H149" s="112">
        <v>39.31</v>
      </c>
      <c r="I149" s="112">
        <v>1.51</v>
      </c>
      <c r="J149" s="111" t="s">
        <v>181</v>
      </c>
      <c r="K149" s="209" t="s">
        <v>182</v>
      </c>
      <c r="L149" s="109" t="s">
        <v>372</v>
      </c>
      <c r="M149" s="112">
        <f t="shared" si="6"/>
        <v>39.31</v>
      </c>
      <c r="N149" s="112">
        <f t="shared" si="7"/>
        <v>1.51</v>
      </c>
      <c r="O149" s="112">
        <f t="shared" si="8"/>
        <v>37.800000000000004</v>
      </c>
      <c r="P149" s="107" t="s">
        <v>124</v>
      </c>
    </row>
    <row r="150" spans="1:16" ht="15">
      <c r="A150" s="107">
        <v>2023</v>
      </c>
      <c r="B150" s="107">
        <v>138</v>
      </c>
      <c r="C150" s="208" t="s">
        <v>525</v>
      </c>
      <c r="D150" s="109" t="s">
        <v>353</v>
      </c>
      <c r="E150" s="109" t="s">
        <v>119</v>
      </c>
      <c r="F150" s="111" t="s">
        <v>512</v>
      </c>
      <c r="G150" s="111" t="s">
        <v>187</v>
      </c>
      <c r="H150" s="112">
        <v>50.54</v>
      </c>
      <c r="I150" s="112">
        <v>1.94</v>
      </c>
      <c r="J150" s="111" t="s">
        <v>181</v>
      </c>
      <c r="K150" s="209" t="s">
        <v>182</v>
      </c>
      <c r="L150" s="109" t="s">
        <v>372</v>
      </c>
      <c r="M150" s="112">
        <f t="shared" si="6"/>
        <v>50.54</v>
      </c>
      <c r="N150" s="112">
        <f t="shared" si="7"/>
        <v>1.94</v>
      </c>
      <c r="O150" s="112">
        <f t="shared" si="8"/>
        <v>48.6</v>
      </c>
      <c r="P150" s="107" t="s">
        <v>124</v>
      </c>
    </row>
    <row r="151" spans="1:16" ht="15">
      <c r="A151" s="107">
        <v>2023</v>
      </c>
      <c r="B151" s="107">
        <v>139</v>
      </c>
      <c r="C151" s="208" t="s">
        <v>526</v>
      </c>
      <c r="D151" s="109" t="s">
        <v>527</v>
      </c>
      <c r="E151" s="109" t="s">
        <v>119</v>
      </c>
      <c r="F151" s="111" t="s">
        <v>528</v>
      </c>
      <c r="G151" s="111" t="s">
        <v>226</v>
      </c>
      <c r="H151" s="112">
        <v>542.06</v>
      </c>
      <c r="I151" s="112">
        <v>25.81</v>
      </c>
      <c r="J151" s="111" t="s">
        <v>277</v>
      </c>
      <c r="K151" s="209" t="s">
        <v>278</v>
      </c>
      <c r="L151" s="109" t="s">
        <v>529</v>
      </c>
      <c r="M151" s="112">
        <f t="shared" si="6"/>
        <v>542.06</v>
      </c>
      <c r="N151" s="112">
        <f t="shared" si="7"/>
        <v>25.81</v>
      </c>
      <c r="O151" s="112">
        <f t="shared" si="8"/>
        <v>516.25</v>
      </c>
      <c r="P151" s="107" t="s">
        <v>124</v>
      </c>
    </row>
    <row r="152" spans="1:16" ht="15">
      <c r="A152" s="107">
        <v>2023</v>
      </c>
      <c r="B152" s="107">
        <v>140</v>
      </c>
      <c r="C152" s="208" t="s">
        <v>530</v>
      </c>
      <c r="D152" s="109" t="s">
        <v>496</v>
      </c>
      <c r="E152" s="109" t="s">
        <v>119</v>
      </c>
      <c r="F152" s="111" t="s">
        <v>214</v>
      </c>
      <c r="G152" s="111" t="s">
        <v>531</v>
      </c>
      <c r="H152" s="112">
        <v>17.6</v>
      </c>
      <c r="I152" s="112">
        <v>0</v>
      </c>
      <c r="J152" s="111" t="s">
        <v>216</v>
      </c>
      <c r="K152" s="209" t="s">
        <v>217</v>
      </c>
      <c r="L152" s="109" t="s">
        <v>532</v>
      </c>
      <c r="M152" s="112">
        <f t="shared" si="6"/>
        <v>17.6</v>
      </c>
      <c r="N152" s="112">
        <f t="shared" si="7"/>
        <v>0</v>
      </c>
      <c r="O152" s="112">
        <f t="shared" si="8"/>
        <v>17.6</v>
      </c>
      <c r="P152" s="107" t="s">
        <v>124</v>
      </c>
    </row>
    <row r="153" spans="1:16" ht="15">
      <c r="A153" s="107">
        <v>2023</v>
      </c>
      <c r="B153" s="107">
        <v>141</v>
      </c>
      <c r="C153" s="208" t="s">
        <v>533</v>
      </c>
      <c r="D153" s="109" t="s">
        <v>534</v>
      </c>
      <c r="E153" s="109" t="s">
        <v>119</v>
      </c>
      <c r="F153" s="111" t="s">
        <v>535</v>
      </c>
      <c r="G153" s="111"/>
      <c r="H153" s="112">
        <v>105.58</v>
      </c>
      <c r="I153" s="112">
        <v>9.6</v>
      </c>
      <c r="J153" s="111" t="s">
        <v>168</v>
      </c>
      <c r="K153" s="209" t="s">
        <v>169</v>
      </c>
      <c r="L153" s="109" t="s">
        <v>498</v>
      </c>
      <c r="M153" s="112">
        <f t="shared" si="6"/>
        <v>105.58</v>
      </c>
      <c r="N153" s="112">
        <f t="shared" si="7"/>
        <v>9.6</v>
      </c>
      <c r="O153" s="112">
        <f t="shared" si="8"/>
        <v>95.98</v>
      </c>
      <c r="P153" s="107" t="s">
        <v>124</v>
      </c>
    </row>
    <row r="154" spans="1:16" ht="15">
      <c r="A154" s="107">
        <v>2023</v>
      </c>
      <c r="B154" s="107">
        <v>142</v>
      </c>
      <c r="C154" s="208" t="s">
        <v>536</v>
      </c>
      <c r="D154" s="109" t="s">
        <v>537</v>
      </c>
      <c r="E154" s="109" t="s">
        <v>119</v>
      </c>
      <c r="F154" s="111" t="s">
        <v>538</v>
      </c>
      <c r="G154" s="111"/>
      <c r="H154" s="112">
        <v>1004.28</v>
      </c>
      <c r="I154" s="112">
        <v>91.3</v>
      </c>
      <c r="J154" s="111" t="s">
        <v>168</v>
      </c>
      <c r="K154" s="209" t="s">
        <v>169</v>
      </c>
      <c r="L154" s="109" t="s">
        <v>498</v>
      </c>
      <c r="M154" s="112">
        <f t="shared" si="6"/>
        <v>1004.28</v>
      </c>
      <c r="N154" s="112">
        <f t="shared" si="7"/>
        <v>91.3</v>
      </c>
      <c r="O154" s="112">
        <f t="shared" si="8"/>
        <v>912.98</v>
      </c>
      <c r="P154" s="107" t="s">
        <v>124</v>
      </c>
    </row>
    <row r="155" spans="1:16" ht="15">
      <c r="A155" s="107">
        <v>2023</v>
      </c>
      <c r="B155" s="107">
        <v>143</v>
      </c>
      <c r="C155" s="208" t="s">
        <v>539</v>
      </c>
      <c r="D155" s="109" t="s">
        <v>534</v>
      </c>
      <c r="E155" s="109" t="s">
        <v>119</v>
      </c>
      <c r="F155" s="111"/>
      <c r="G155" s="111"/>
      <c r="H155" s="112">
        <v>3495.89</v>
      </c>
      <c r="I155" s="112">
        <v>317.81</v>
      </c>
      <c r="J155" s="111" t="s">
        <v>168</v>
      </c>
      <c r="K155" s="209" t="s">
        <v>169</v>
      </c>
      <c r="L155" s="109" t="s">
        <v>498</v>
      </c>
      <c r="M155" s="112">
        <f t="shared" si="6"/>
        <v>3495.89</v>
      </c>
      <c r="N155" s="112">
        <f t="shared" si="7"/>
        <v>317.81</v>
      </c>
      <c r="O155" s="112">
        <f t="shared" si="8"/>
        <v>3178.08</v>
      </c>
      <c r="P155" s="107" t="s">
        <v>124</v>
      </c>
    </row>
    <row r="156" spans="1:16" ht="15">
      <c r="A156" s="107">
        <v>2023</v>
      </c>
      <c r="B156" s="107">
        <v>144</v>
      </c>
      <c r="C156" s="208" t="s">
        <v>540</v>
      </c>
      <c r="D156" s="109" t="s">
        <v>534</v>
      </c>
      <c r="E156" s="109" t="s">
        <v>119</v>
      </c>
      <c r="F156" s="111"/>
      <c r="G156" s="111"/>
      <c r="H156" s="112">
        <v>177.79</v>
      </c>
      <c r="I156" s="112">
        <v>16.16</v>
      </c>
      <c r="J156" s="111" t="s">
        <v>168</v>
      </c>
      <c r="K156" s="209" t="s">
        <v>169</v>
      </c>
      <c r="L156" s="109" t="s">
        <v>541</v>
      </c>
      <c r="M156" s="112">
        <f t="shared" si="6"/>
        <v>177.79</v>
      </c>
      <c r="N156" s="112">
        <f t="shared" si="7"/>
        <v>16.16</v>
      </c>
      <c r="O156" s="112">
        <f t="shared" si="8"/>
        <v>161.63</v>
      </c>
      <c r="P156" s="107" t="s">
        <v>124</v>
      </c>
    </row>
    <row r="157" spans="1:16" ht="15">
      <c r="A157" s="107">
        <v>2023</v>
      </c>
      <c r="B157" s="107">
        <v>145</v>
      </c>
      <c r="C157" s="208" t="s">
        <v>542</v>
      </c>
      <c r="D157" s="109" t="s">
        <v>532</v>
      </c>
      <c r="E157" s="109" t="s">
        <v>119</v>
      </c>
      <c r="F157" s="111" t="s">
        <v>543</v>
      </c>
      <c r="G157" s="111" t="s">
        <v>544</v>
      </c>
      <c r="H157" s="112">
        <v>2017.88</v>
      </c>
      <c r="I157" s="112">
        <v>363.88</v>
      </c>
      <c r="J157" s="111" t="s">
        <v>431</v>
      </c>
      <c r="K157" s="209" t="s">
        <v>432</v>
      </c>
      <c r="L157" s="109" t="s">
        <v>516</v>
      </c>
      <c r="M157" s="112">
        <f t="shared" si="6"/>
        <v>2017.88</v>
      </c>
      <c r="N157" s="112">
        <f t="shared" si="7"/>
        <v>363.88</v>
      </c>
      <c r="O157" s="112">
        <f t="shared" si="8"/>
        <v>1654</v>
      </c>
      <c r="P157" s="107" t="s">
        <v>124</v>
      </c>
    </row>
    <row r="158" spans="1:16" ht="15">
      <c r="A158" s="107">
        <v>2023</v>
      </c>
      <c r="B158" s="107">
        <v>146</v>
      </c>
      <c r="C158" s="208" t="s">
        <v>545</v>
      </c>
      <c r="D158" s="109" t="s">
        <v>532</v>
      </c>
      <c r="E158" s="109" t="s">
        <v>119</v>
      </c>
      <c r="F158" s="111" t="s">
        <v>546</v>
      </c>
      <c r="G158" s="111" t="s">
        <v>547</v>
      </c>
      <c r="H158" s="112">
        <v>494.71</v>
      </c>
      <c r="I158" s="112">
        <v>89.21</v>
      </c>
      <c r="J158" s="111" t="s">
        <v>431</v>
      </c>
      <c r="K158" s="209" t="s">
        <v>432</v>
      </c>
      <c r="L158" s="109" t="s">
        <v>516</v>
      </c>
      <c r="M158" s="112">
        <f t="shared" si="6"/>
        <v>494.71</v>
      </c>
      <c r="N158" s="112">
        <f t="shared" si="7"/>
        <v>89.21</v>
      </c>
      <c r="O158" s="112">
        <f t="shared" si="8"/>
        <v>405.5</v>
      </c>
      <c r="P158" s="107" t="s">
        <v>124</v>
      </c>
    </row>
    <row r="159" spans="1:16" ht="15">
      <c r="A159" s="107">
        <v>2023</v>
      </c>
      <c r="B159" s="107">
        <v>147</v>
      </c>
      <c r="C159" s="208" t="s">
        <v>548</v>
      </c>
      <c r="D159" s="109" t="s">
        <v>549</v>
      </c>
      <c r="E159" s="109" t="s">
        <v>119</v>
      </c>
      <c r="F159" s="111" t="s">
        <v>134</v>
      </c>
      <c r="G159" s="111" t="s">
        <v>332</v>
      </c>
      <c r="H159" s="112">
        <v>426.25</v>
      </c>
      <c r="I159" s="112">
        <v>76.86</v>
      </c>
      <c r="J159" s="111" t="s">
        <v>139</v>
      </c>
      <c r="K159" s="209" t="s">
        <v>140</v>
      </c>
      <c r="L159" s="109" t="s">
        <v>532</v>
      </c>
      <c r="M159" s="112">
        <f t="shared" si="6"/>
        <v>426.25</v>
      </c>
      <c r="N159" s="112">
        <f t="shared" si="7"/>
        <v>76.86</v>
      </c>
      <c r="O159" s="112">
        <f t="shared" si="8"/>
        <v>349.39</v>
      </c>
      <c r="P159" s="107" t="s">
        <v>124</v>
      </c>
    </row>
    <row r="160" spans="1:16" ht="15">
      <c r="A160" s="107">
        <v>2023</v>
      </c>
      <c r="B160" s="107">
        <v>148</v>
      </c>
      <c r="C160" s="208" t="s">
        <v>550</v>
      </c>
      <c r="D160" s="109" t="s">
        <v>413</v>
      </c>
      <c r="E160" s="109" t="s">
        <v>119</v>
      </c>
      <c r="F160" s="111" t="s">
        <v>551</v>
      </c>
      <c r="G160" s="111" t="s">
        <v>552</v>
      </c>
      <c r="H160" s="112">
        <v>949.12</v>
      </c>
      <c r="I160" s="112">
        <v>171.15</v>
      </c>
      <c r="J160" s="111" t="s">
        <v>454</v>
      </c>
      <c r="K160" s="209" t="s">
        <v>455</v>
      </c>
      <c r="L160" s="109" t="s">
        <v>553</v>
      </c>
      <c r="M160" s="112">
        <f t="shared" si="6"/>
        <v>949.12</v>
      </c>
      <c r="N160" s="112">
        <f t="shared" si="7"/>
        <v>171.15</v>
      </c>
      <c r="O160" s="112">
        <f t="shared" si="8"/>
        <v>777.97</v>
      </c>
      <c r="P160" s="107" t="s">
        <v>124</v>
      </c>
    </row>
    <row r="161" spans="1:16" ht="15">
      <c r="A161" s="107">
        <v>2023</v>
      </c>
      <c r="B161" s="107">
        <v>149</v>
      </c>
      <c r="C161" s="208" t="s">
        <v>554</v>
      </c>
      <c r="D161" s="109" t="s">
        <v>555</v>
      </c>
      <c r="E161" s="109" t="s">
        <v>119</v>
      </c>
      <c r="F161" s="111" t="s">
        <v>528</v>
      </c>
      <c r="G161" s="111" t="s">
        <v>226</v>
      </c>
      <c r="H161" s="112">
        <v>670.69</v>
      </c>
      <c r="I161" s="112">
        <v>31.94</v>
      </c>
      <c r="J161" s="111" t="s">
        <v>277</v>
      </c>
      <c r="K161" s="209" t="s">
        <v>278</v>
      </c>
      <c r="L161" s="109" t="s">
        <v>541</v>
      </c>
      <c r="M161" s="112">
        <f t="shared" si="6"/>
        <v>670.69</v>
      </c>
      <c r="N161" s="112">
        <f t="shared" si="7"/>
        <v>31.94</v>
      </c>
      <c r="O161" s="112">
        <f t="shared" si="8"/>
        <v>638.75</v>
      </c>
      <c r="P161" s="107" t="s">
        <v>124</v>
      </c>
    </row>
    <row r="162" spans="1:16" ht="15">
      <c r="A162" s="107">
        <v>2023</v>
      </c>
      <c r="B162" s="107">
        <v>150</v>
      </c>
      <c r="C162" s="208" t="s">
        <v>556</v>
      </c>
      <c r="D162" s="109" t="s">
        <v>557</v>
      </c>
      <c r="E162" s="109" t="s">
        <v>119</v>
      </c>
      <c r="F162" s="111" t="s">
        <v>264</v>
      </c>
      <c r="G162" s="111" t="s">
        <v>484</v>
      </c>
      <c r="H162" s="112">
        <v>36.6</v>
      </c>
      <c r="I162" s="112">
        <v>6.6</v>
      </c>
      <c r="J162" s="111" t="s">
        <v>266</v>
      </c>
      <c r="K162" s="209" t="s">
        <v>267</v>
      </c>
      <c r="L162" s="109" t="s">
        <v>496</v>
      </c>
      <c r="M162" s="112">
        <f t="shared" si="6"/>
        <v>36.6</v>
      </c>
      <c r="N162" s="112">
        <f t="shared" si="7"/>
        <v>6.6</v>
      </c>
      <c r="O162" s="112">
        <f t="shared" si="8"/>
        <v>30</v>
      </c>
      <c r="P162" s="107" t="s">
        <v>124</v>
      </c>
    </row>
    <row r="163" spans="1:16" ht="15">
      <c r="A163" s="107">
        <v>2023</v>
      </c>
      <c r="B163" s="107">
        <v>151</v>
      </c>
      <c r="C163" s="208" t="s">
        <v>558</v>
      </c>
      <c r="D163" s="109" t="s">
        <v>557</v>
      </c>
      <c r="E163" s="109" t="s">
        <v>119</v>
      </c>
      <c r="F163" s="111" t="s">
        <v>264</v>
      </c>
      <c r="G163" s="111" t="s">
        <v>265</v>
      </c>
      <c r="H163" s="112">
        <v>402.6</v>
      </c>
      <c r="I163" s="112">
        <v>72.6</v>
      </c>
      <c r="J163" s="111" t="s">
        <v>266</v>
      </c>
      <c r="K163" s="209" t="s">
        <v>267</v>
      </c>
      <c r="L163" s="109" t="s">
        <v>496</v>
      </c>
      <c r="M163" s="112">
        <f t="shared" si="6"/>
        <v>402.6</v>
      </c>
      <c r="N163" s="112">
        <f t="shared" si="7"/>
        <v>72.6</v>
      </c>
      <c r="O163" s="112">
        <f t="shared" si="8"/>
        <v>330</v>
      </c>
      <c r="P163" s="107" t="s">
        <v>124</v>
      </c>
    </row>
    <row r="164" spans="1:16" ht="15">
      <c r="A164" s="107">
        <v>2023</v>
      </c>
      <c r="B164" s="107">
        <v>152</v>
      </c>
      <c r="C164" s="208" t="s">
        <v>559</v>
      </c>
      <c r="D164" s="109" t="s">
        <v>416</v>
      </c>
      <c r="E164" s="109" t="s">
        <v>119</v>
      </c>
      <c r="F164" s="111" t="s">
        <v>560</v>
      </c>
      <c r="G164" s="111" t="s">
        <v>561</v>
      </c>
      <c r="H164" s="112">
        <v>280.6</v>
      </c>
      <c r="I164" s="112">
        <v>50.6</v>
      </c>
      <c r="J164" s="111" t="s">
        <v>562</v>
      </c>
      <c r="K164" s="209" t="s">
        <v>563</v>
      </c>
      <c r="L164" s="109" t="s">
        <v>564</v>
      </c>
      <c r="M164" s="112">
        <f t="shared" si="6"/>
        <v>280.6</v>
      </c>
      <c r="N164" s="112">
        <f t="shared" si="7"/>
        <v>50.6</v>
      </c>
      <c r="O164" s="112">
        <f t="shared" si="8"/>
        <v>230.00000000000003</v>
      </c>
      <c r="P164" s="107" t="s">
        <v>124</v>
      </c>
    </row>
    <row r="165" spans="1:16" ht="15">
      <c r="A165" s="107">
        <v>2023</v>
      </c>
      <c r="B165" s="107">
        <v>153</v>
      </c>
      <c r="C165" s="208" t="s">
        <v>565</v>
      </c>
      <c r="D165" s="109" t="s">
        <v>566</v>
      </c>
      <c r="E165" s="109" t="s">
        <v>119</v>
      </c>
      <c r="F165" s="111" t="s">
        <v>323</v>
      </c>
      <c r="G165" s="111" t="s">
        <v>567</v>
      </c>
      <c r="H165" s="112">
        <v>976</v>
      </c>
      <c r="I165" s="112">
        <v>0</v>
      </c>
      <c r="J165" s="111" t="s">
        <v>568</v>
      </c>
      <c r="K165" s="209" t="s">
        <v>569</v>
      </c>
      <c r="L165" s="109" t="s">
        <v>570</v>
      </c>
      <c r="M165" s="112">
        <f t="shared" si="6"/>
        <v>976</v>
      </c>
      <c r="N165" s="112">
        <f t="shared" si="7"/>
        <v>0</v>
      </c>
      <c r="O165" s="112">
        <f t="shared" si="8"/>
        <v>976</v>
      </c>
      <c r="P165" s="107" t="s">
        <v>124</v>
      </c>
    </row>
    <row r="166" spans="1:16" ht="15">
      <c r="A166" s="107">
        <v>2023</v>
      </c>
      <c r="B166" s="107">
        <v>154</v>
      </c>
      <c r="C166" s="208" t="s">
        <v>571</v>
      </c>
      <c r="D166" s="109" t="s">
        <v>572</v>
      </c>
      <c r="E166" s="109" t="s">
        <v>119</v>
      </c>
      <c r="F166" s="111" t="s">
        <v>155</v>
      </c>
      <c r="G166" s="111" t="s">
        <v>573</v>
      </c>
      <c r="H166" s="112">
        <v>597.8</v>
      </c>
      <c r="I166" s="112">
        <v>107.8</v>
      </c>
      <c r="J166" s="111" t="s">
        <v>157</v>
      </c>
      <c r="K166" s="209" t="s">
        <v>158</v>
      </c>
      <c r="L166" s="109" t="s">
        <v>572</v>
      </c>
      <c r="M166" s="112">
        <f t="shared" si="6"/>
        <v>597.8</v>
      </c>
      <c r="N166" s="112">
        <f t="shared" si="7"/>
        <v>107.8</v>
      </c>
      <c r="O166" s="112">
        <f t="shared" si="8"/>
        <v>489.99999999999994</v>
      </c>
      <c r="P166" s="107" t="s">
        <v>124</v>
      </c>
    </row>
    <row r="167" spans="1:16" ht="15">
      <c r="A167" s="107">
        <v>2023</v>
      </c>
      <c r="B167" s="107">
        <v>155</v>
      </c>
      <c r="C167" s="208" t="s">
        <v>574</v>
      </c>
      <c r="D167" s="109" t="s">
        <v>575</v>
      </c>
      <c r="E167" s="109" t="s">
        <v>119</v>
      </c>
      <c r="F167" s="111" t="s">
        <v>576</v>
      </c>
      <c r="G167" s="111" t="s">
        <v>577</v>
      </c>
      <c r="H167" s="112">
        <v>3200</v>
      </c>
      <c r="I167" s="112">
        <v>577.05</v>
      </c>
      <c r="J167" s="111" t="s">
        <v>443</v>
      </c>
      <c r="K167" s="209" t="s">
        <v>444</v>
      </c>
      <c r="L167" s="109" t="s">
        <v>575</v>
      </c>
      <c r="M167" s="112">
        <f t="shared" si="6"/>
        <v>3200</v>
      </c>
      <c r="N167" s="112">
        <f t="shared" si="7"/>
        <v>577.05</v>
      </c>
      <c r="O167" s="112">
        <f t="shared" si="8"/>
        <v>2622.95</v>
      </c>
      <c r="P167" s="107" t="s">
        <v>124</v>
      </c>
    </row>
    <row r="168" spans="1:16" ht="15">
      <c r="A168" s="107">
        <v>2023</v>
      </c>
      <c r="B168" s="107">
        <v>156</v>
      </c>
      <c r="C168" s="208" t="s">
        <v>578</v>
      </c>
      <c r="D168" s="109" t="s">
        <v>572</v>
      </c>
      <c r="E168" s="109" t="s">
        <v>119</v>
      </c>
      <c r="F168" s="111" t="s">
        <v>579</v>
      </c>
      <c r="G168" s="111" t="s">
        <v>580</v>
      </c>
      <c r="H168" s="112">
        <v>8000.66</v>
      </c>
      <c r="I168" s="112">
        <v>1442.74</v>
      </c>
      <c r="J168" s="111" t="s">
        <v>581</v>
      </c>
      <c r="K168" s="209" t="s">
        <v>582</v>
      </c>
      <c r="L168" s="109" t="s">
        <v>575</v>
      </c>
      <c r="M168" s="112">
        <f t="shared" si="6"/>
        <v>8000.66</v>
      </c>
      <c r="N168" s="112">
        <f t="shared" si="7"/>
        <v>1442.74</v>
      </c>
      <c r="O168" s="112">
        <f t="shared" si="8"/>
        <v>6557.92</v>
      </c>
      <c r="P168" s="107" t="s">
        <v>124</v>
      </c>
    </row>
    <row r="169" spans="1:16" ht="15">
      <c r="A169" s="107">
        <v>2023</v>
      </c>
      <c r="B169" s="107">
        <v>157</v>
      </c>
      <c r="C169" s="208" t="s">
        <v>583</v>
      </c>
      <c r="D169" s="109" t="s">
        <v>572</v>
      </c>
      <c r="E169" s="109" t="s">
        <v>119</v>
      </c>
      <c r="F169" s="111" t="s">
        <v>584</v>
      </c>
      <c r="G169" s="111"/>
      <c r="H169" s="112">
        <v>105.58</v>
      </c>
      <c r="I169" s="112">
        <v>9.6</v>
      </c>
      <c r="J169" s="111" t="s">
        <v>168</v>
      </c>
      <c r="K169" s="209" t="s">
        <v>169</v>
      </c>
      <c r="L169" s="109" t="s">
        <v>575</v>
      </c>
      <c r="M169" s="112">
        <f t="shared" si="6"/>
        <v>105.58</v>
      </c>
      <c r="N169" s="112">
        <f t="shared" si="7"/>
        <v>9.6</v>
      </c>
      <c r="O169" s="112">
        <f t="shared" si="8"/>
        <v>95.98</v>
      </c>
      <c r="P169" s="107" t="s">
        <v>124</v>
      </c>
    </row>
    <row r="170" spans="1:16" ht="15">
      <c r="A170" s="107">
        <v>2023</v>
      </c>
      <c r="B170" s="107">
        <v>158</v>
      </c>
      <c r="C170" s="208" t="s">
        <v>585</v>
      </c>
      <c r="D170" s="109" t="s">
        <v>586</v>
      </c>
      <c r="E170" s="109" t="s">
        <v>119</v>
      </c>
      <c r="F170" s="111" t="s">
        <v>587</v>
      </c>
      <c r="G170" s="111"/>
      <c r="H170" s="112">
        <v>3495.89</v>
      </c>
      <c r="I170" s="112">
        <v>317.81</v>
      </c>
      <c r="J170" s="111" t="s">
        <v>168</v>
      </c>
      <c r="K170" s="209" t="s">
        <v>169</v>
      </c>
      <c r="L170" s="109" t="s">
        <v>588</v>
      </c>
      <c r="M170" s="112">
        <f t="shared" si="6"/>
        <v>3495.89</v>
      </c>
      <c r="N170" s="112">
        <f t="shared" si="7"/>
        <v>317.81</v>
      </c>
      <c r="O170" s="112">
        <f t="shared" si="8"/>
        <v>3178.08</v>
      </c>
      <c r="P170" s="107" t="s">
        <v>124</v>
      </c>
    </row>
    <row r="171" spans="1:16" ht="15">
      <c r="A171" s="107">
        <v>2023</v>
      </c>
      <c r="B171" s="107">
        <v>159</v>
      </c>
      <c r="C171" s="208" t="s">
        <v>589</v>
      </c>
      <c r="D171" s="109" t="s">
        <v>590</v>
      </c>
      <c r="E171" s="109" t="s">
        <v>119</v>
      </c>
      <c r="F171" s="111" t="s">
        <v>591</v>
      </c>
      <c r="G171" s="111"/>
      <c r="H171" s="112">
        <v>1004.28</v>
      </c>
      <c r="I171" s="112">
        <v>91.3</v>
      </c>
      <c r="J171" s="111" t="s">
        <v>168</v>
      </c>
      <c r="K171" s="209" t="s">
        <v>169</v>
      </c>
      <c r="L171" s="109" t="s">
        <v>590</v>
      </c>
      <c r="M171" s="112">
        <f t="shared" si="6"/>
        <v>1004.28</v>
      </c>
      <c r="N171" s="112">
        <f t="shared" si="7"/>
        <v>91.3</v>
      </c>
      <c r="O171" s="112">
        <f t="shared" si="8"/>
        <v>912.98</v>
      </c>
      <c r="P171" s="107" t="s">
        <v>124</v>
      </c>
    </row>
    <row r="172" spans="1:16" ht="15">
      <c r="A172" s="107">
        <v>2023</v>
      </c>
      <c r="B172" s="107">
        <v>160</v>
      </c>
      <c r="C172" s="208" t="s">
        <v>592</v>
      </c>
      <c r="D172" s="109" t="s">
        <v>593</v>
      </c>
      <c r="E172" s="109" t="s">
        <v>119</v>
      </c>
      <c r="F172" s="111" t="s">
        <v>594</v>
      </c>
      <c r="G172" s="111"/>
      <c r="H172" s="112">
        <v>31.69</v>
      </c>
      <c r="I172" s="112">
        <v>2.88</v>
      </c>
      <c r="J172" s="111" t="s">
        <v>168</v>
      </c>
      <c r="K172" s="209" t="s">
        <v>169</v>
      </c>
      <c r="L172" s="109" t="s">
        <v>595</v>
      </c>
      <c r="M172" s="112">
        <f t="shared" si="6"/>
        <v>31.69</v>
      </c>
      <c r="N172" s="112">
        <f t="shared" si="7"/>
        <v>2.88</v>
      </c>
      <c r="O172" s="112">
        <f t="shared" si="8"/>
        <v>28.810000000000002</v>
      </c>
      <c r="P172" s="107" t="s">
        <v>124</v>
      </c>
    </row>
    <row r="173" spans="1:16" ht="15">
      <c r="A173" s="107">
        <v>2023</v>
      </c>
      <c r="B173" s="107">
        <v>161</v>
      </c>
      <c r="C173" s="208" t="s">
        <v>596</v>
      </c>
      <c r="D173" s="109" t="s">
        <v>597</v>
      </c>
      <c r="E173" s="109" t="s">
        <v>119</v>
      </c>
      <c r="F173" s="111" t="s">
        <v>403</v>
      </c>
      <c r="G173" s="111"/>
      <c r="H173" s="112">
        <v>10.87</v>
      </c>
      <c r="I173" s="112">
        <v>0.99</v>
      </c>
      <c r="J173" s="111" t="s">
        <v>168</v>
      </c>
      <c r="K173" s="209" t="s">
        <v>169</v>
      </c>
      <c r="L173" s="109" t="s">
        <v>598</v>
      </c>
      <c r="M173" s="112">
        <f t="shared" si="6"/>
        <v>10.87</v>
      </c>
      <c r="N173" s="112">
        <f t="shared" si="7"/>
        <v>0.99</v>
      </c>
      <c r="O173" s="112">
        <f t="shared" si="8"/>
        <v>9.879999999999999</v>
      </c>
      <c r="P173" s="107" t="s">
        <v>124</v>
      </c>
    </row>
    <row r="174" spans="1:16" ht="15">
      <c r="A174" s="107">
        <v>2023</v>
      </c>
      <c r="B174" s="107">
        <v>162</v>
      </c>
      <c r="C174" s="208" t="s">
        <v>599</v>
      </c>
      <c r="D174" s="109" t="s">
        <v>600</v>
      </c>
      <c r="E174" s="109" t="s">
        <v>119</v>
      </c>
      <c r="F174" s="111" t="s">
        <v>403</v>
      </c>
      <c r="G174" s="111"/>
      <c r="H174" s="112">
        <v>31.69</v>
      </c>
      <c r="I174" s="112">
        <v>2.88</v>
      </c>
      <c r="J174" s="111" t="s">
        <v>168</v>
      </c>
      <c r="K174" s="209" t="s">
        <v>169</v>
      </c>
      <c r="L174" s="109" t="s">
        <v>570</v>
      </c>
      <c r="M174" s="112">
        <f t="shared" si="6"/>
        <v>31.69</v>
      </c>
      <c r="N174" s="112">
        <f t="shared" si="7"/>
        <v>2.88</v>
      </c>
      <c r="O174" s="112">
        <f t="shared" si="8"/>
        <v>28.810000000000002</v>
      </c>
      <c r="P174" s="107" t="s">
        <v>124</v>
      </c>
    </row>
    <row r="175" spans="1:16" ht="15">
      <c r="A175" s="107">
        <v>2023</v>
      </c>
      <c r="B175" s="107">
        <v>163</v>
      </c>
      <c r="C175" s="208" t="s">
        <v>601</v>
      </c>
      <c r="D175" s="109" t="s">
        <v>602</v>
      </c>
      <c r="E175" s="109" t="s">
        <v>119</v>
      </c>
      <c r="F175" s="111" t="s">
        <v>403</v>
      </c>
      <c r="G175" s="111"/>
      <c r="H175" s="112">
        <v>1277.76</v>
      </c>
      <c r="I175" s="112">
        <v>116.16</v>
      </c>
      <c r="J175" s="111" t="s">
        <v>168</v>
      </c>
      <c r="K175" s="209" t="s">
        <v>169</v>
      </c>
      <c r="L175" s="109" t="s">
        <v>603</v>
      </c>
      <c r="M175" s="112">
        <f t="shared" si="6"/>
        <v>1277.76</v>
      </c>
      <c r="N175" s="112">
        <f t="shared" si="7"/>
        <v>116.16</v>
      </c>
      <c r="O175" s="112">
        <f t="shared" si="8"/>
        <v>1161.6</v>
      </c>
      <c r="P175" s="107" t="s">
        <v>124</v>
      </c>
    </row>
    <row r="176" spans="1:16" ht="15">
      <c r="A176" s="107">
        <v>2023</v>
      </c>
      <c r="B176" s="107">
        <v>164</v>
      </c>
      <c r="C176" s="208" t="s">
        <v>604</v>
      </c>
      <c r="D176" s="109" t="s">
        <v>570</v>
      </c>
      <c r="E176" s="109" t="s">
        <v>119</v>
      </c>
      <c r="F176" s="111" t="s">
        <v>605</v>
      </c>
      <c r="G176" s="111"/>
      <c r="H176" s="112">
        <v>1257.73</v>
      </c>
      <c r="I176" s="112">
        <v>114.34</v>
      </c>
      <c r="J176" s="111" t="s">
        <v>606</v>
      </c>
      <c r="K176" s="209" t="s">
        <v>607</v>
      </c>
      <c r="L176" s="109" t="s">
        <v>608</v>
      </c>
      <c r="M176" s="112">
        <f t="shared" si="6"/>
        <v>1257.73</v>
      </c>
      <c r="N176" s="112">
        <f t="shared" si="7"/>
        <v>114.34</v>
      </c>
      <c r="O176" s="112">
        <f t="shared" si="8"/>
        <v>1143.39</v>
      </c>
      <c r="P176" s="107" t="s">
        <v>124</v>
      </c>
    </row>
    <row r="177" spans="1:16" ht="15">
      <c r="A177" s="107">
        <v>2023</v>
      </c>
      <c r="B177" s="107">
        <v>165</v>
      </c>
      <c r="C177" s="208" t="s">
        <v>609</v>
      </c>
      <c r="D177" s="109" t="s">
        <v>570</v>
      </c>
      <c r="E177" s="109" t="s">
        <v>119</v>
      </c>
      <c r="F177" s="111" t="s">
        <v>605</v>
      </c>
      <c r="G177" s="111"/>
      <c r="H177" s="112">
        <v>459.76</v>
      </c>
      <c r="I177" s="112">
        <v>41.8</v>
      </c>
      <c r="J177" s="111" t="s">
        <v>168</v>
      </c>
      <c r="K177" s="209" t="s">
        <v>169</v>
      </c>
      <c r="L177" s="109" t="s">
        <v>608</v>
      </c>
      <c r="M177" s="112">
        <f t="shared" si="6"/>
        <v>459.76</v>
      </c>
      <c r="N177" s="112">
        <f t="shared" si="7"/>
        <v>41.8</v>
      </c>
      <c r="O177" s="112">
        <f t="shared" si="8"/>
        <v>417.96</v>
      </c>
      <c r="P177" s="107" t="s">
        <v>124</v>
      </c>
    </row>
    <row r="178" spans="1:16" ht="15">
      <c r="A178" s="107">
        <v>2023</v>
      </c>
      <c r="B178" s="107">
        <v>166</v>
      </c>
      <c r="C178" s="208" t="s">
        <v>610</v>
      </c>
      <c r="D178" s="109" t="s">
        <v>597</v>
      </c>
      <c r="E178" s="109" t="s">
        <v>119</v>
      </c>
      <c r="F178" s="111" t="s">
        <v>403</v>
      </c>
      <c r="G178" s="111"/>
      <c r="H178" s="112">
        <v>1448.37</v>
      </c>
      <c r="I178" s="112">
        <v>131.67</v>
      </c>
      <c r="J178" s="111" t="s">
        <v>168</v>
      </c>
      <c r="K178" s="209" t="s">
        <v>169</v>
      </c>
      <c r="L178" s="109" t="s">
        <v>608</v>
      </c>
      <c r="M178" s="112">
        <f t="shared" si="6"/>
        <v>1448.37</v>
      </c>
      <c r="N178" s="112">
        <f t="shared" si="7"/>
        <v>131.67</v>
      </c>
      <c r="O178" s="112">
        <f t="shared" si="8"/>
        <v>1316.6999999999998</v>
      </c>
      <c r="P178" s="107" t="s">
        <v>124</v>
      </c>
    </row>
    <row r="179" spans="1:16" ht="15">
      <c r="A179" s="107">
        <v>2023</v>
      </c>
      <c r="B179" s="107">
        <v>167</v>
      </c>
      <c r="C179" s="208" t="s">
        <v>611</v>
      </c>
      <c r="D179" s="109" t="s">
        <v>597</v>
      </c>
      <c r="E179" s="109" t="s">
        <v>119</v>
      </c>
      <c r="F179" s="111" t="s">
        <v>535</v>
      </c>
      <c r="G179" s="111"/>
      <c r="H179" s="112">
        <v>811.89</v>
      </c>
      <c r="I179" s="112">
        <v>73.81</v>
      </c>
      <c r="J179" s="111" t="s">
        <v>168</v>
      </c>
      <c r="K179" s="209" t="s">
        <v>169</v>
      </c>
      <c r="L179" s="109" t="s">
        <v>598</v>
      </c>
      <c r="M179" s="112">
        <f t="shared" si="6"/>
        <v>811.89</v>
      </c>
      <c r="N179" s="112">
        <f t="shared" si="7"/>
        <v>73.81</v>
      </c>
      <c r="O179" s="112">
        <f t="shared" si="8"/>
        <v>738.0799999999999</v>
      </c>
      <c r="P179" s="107" t="s">
        <v>124</v>
      </c>
    </row>
    <row r="180" spans="1:16" ht="15">
      <c r="A180" s="107">
        <v>2023</v>
      </c>
      <c r="B180" s="107">
        <v>168</v>
      </c>
      <c r="C180" s="208" t="s">
        <v>612</v>
      </c>
      <c r="D180" s="109" t="s">
        <v>575</v>
      </c>
      <c r="E180" s="109" t="s">
        <v>119</v>
      </c>
      <c r="F180" s="111" t="s">
        <v>587</v>
      </c>
      <c r="G180" s="111"/>
      <c r="H180" s="112">
        <v>177.79</v>
      </c>
      <c r="I180" s="112">
        <v>16.16</v>
      </c>
      <c r="J180" s="111" t="s">
        <v>168</v>
      </c>
      <c r="K180" s="209" t="s">
        <v>169</v>
      </c>
      <c r="L180" s="109" t="s">
        <v>575</v>
      </c>
      <c r="M180" s="112">
        <f t="shared" si="6"/>
        <v>177.79</v>
      </c>
      <c r="N180" s="112">
        <f t="shared" si="7"/>
        <v>16.16</v>
      </c>
      <c r="O180" s="112">
        <f t="shared" si="8"/>
        <v>161.63</v>
      </c>
      <c r="P180" s="107" t="s">
        <v>124</v>
      </c>
    </row>
    <row r="181" spans="1:16" ht="15">
      <c r="A181" s="107">
        <v>2023</v>
      </c>
      <c r="B181" s="107">
        <v>169</v>
      </c>
      <c r="C181" s="208" t="s">
        <v>613</v>
      </c>
      <c r="D181" s="109" t="s">
        <v>593</v>
      </c>
      <c r="E181" s="109" t="s">
        <v>119</v>
      </c>
      <c r="F181" s="111" t="s">
        <v>614</v>
      </c>
      <c r="G181" s="111" t="s">
        <v>615</v>
      </c>
      <c r="H181" s="112">
        <v>2019.1</v>
      </c>
      <c r="I181" s="112">
        <v>364.1</v>
      </c>
      <c r="J181" s="111" t="s">
        <v>616</v>
      </c>
      <c r="K181" s="209" t="s">
        <v>617</v>
      </c>
      <c r="L181" s="109" t="s">
        <v>618</v>
      </c>
      <c r="M181" s="112">
        <f t="shared" si="6"/>
        <v>2019.1</v>
      </c>
      <c r="N181" s="112">
        <f t="shared" si="7"/>
        <v>364.1</v>
      </c>
      <c r="O181" s="112">
        <f t="shared" si="8"/>
        <v>1655</v>
      </c>
      <c r="P181" s="107" t="s">
        <v>124</v>
      </c>
    </row>
    <row r="182" spans="1:16" ht="15">
      <c r="A182" s="107">
        <v>2023</v>
      </c>
      <c r="B182" s="107">
        <v>170</v>
      </c>
      <c r="C182" s="208" t="s">
        <v>619</v>
      </c>
      <c r="D182" s="109" t="s">
        <v>586</v>
      </c>
      <c r="E182" s="109" t="s">
        <v>119</v>
      </c>
      <c r="F182" s="111" t="s">
        <v>264</v>
      </c>
      <c r="G182" s="111" t="s">
        <v>620</v>
      </c>
      <c r="H182" s="112">
        <v>109.8</v>
      </c>
      <c r="I182" s="112">
        <v>19.8</v>
      </c>
      <c r="J182" s="111" t="s">
        <v>266</v>
      </c>
      <c r="K182" s="209" t="s">
        <v>267</v>
      </c>
      <c r="L182" s="109" t="s">
        <v>586</v>
      </c>
      <c r="M182" s="112">
        <f t="shared" si="6"/>
        <v>109.8</v>
      </c>
      <c r="N182" s="112">
        <f t="shared" si="7"/>
        <v>19.8</v>
      </c>
      <c r="O182" s="112">
        <f t="shared" si="8"/>
        <v>90</v>
      </c>
      <c r="P182" s="107" t="s">
        <v>124</v>
      </c>
    </row>
    <row r="183" spans="1:16" ht="15">
      <c r="A183" s="107">
        <v>2023</v>
      </c>
      <c r="B183" s="107">
        <v>171</v>
      </c>
      <c r="C183" s="208" t="s">
        <v>621</v>
      </c>
      <c r="D183" s="109" t="s">
        <v>586</v>
      </c>
      <c r="E183" s="109" t="s">
        <v>119</v>
      </c>
      <c r="F183" s="111" t="s">
        <v>264</v>
      </c>
      <c r="G183" s="111" t="s">
        <v>622</v>
      </c>
      <c r="H183" s="112">
        <v>292.8</v>
      </c>
      <c r="I183" s="112">
        <v>52.8</v>
      </c>
      <c r="J183" s="111" t="s">
        <v>266</v>
      </c>
      <c r="K183" s="209" t="s">
        <v>267</v>
      </c>
      <c r="L183" s="109" t="s">
        <v>598</v>
      </c>
      <c r="M183" s="112">
        <f t="shared" si="6"/>
        <v>292.8</v>
      </c>
      <c r="N183" s="112">
        <f t="shared" si="7"/>
        <v>52.8</v>
      </c>
      <c r="O183" s="112">
        <f t="shared" si="8"/>
        <v>240</v>
      </c>
      <c r="P183" s="107" t="s">
        <v>124</v>
      </c>
    </row>
    <row r="184" spans="1:16" ht="15">
      <c r="A184" s="107">
        <v>2023</v>
      </c>
      <c r="B184" s="107">
        <v>172</v>
      </c>
      <c r="C184" s="208" t="s">
        <v>623</v>
      </c>
      <c r="D184" s="109" t="s">
        <v>516</v>
      </c>
      <c r="E184" s="109" t="s">
        <v>119</v>
      </c>
      <c r="F184" s="111" t="s">
        <v>624</v>
      </c>
      <c r="G184" s="111" t="s">
        <v>625</v>
      </c>
      <c r="H184" s="112">
        <v>738.1</v>
      </c>
      <c r="I184" s="112">
        <v>133.1</v>
      </c>
      <c r="J184" s="111" t="s">
        <v>454</v>
      </c>
      <c r="K184" s="209" t="s">
        <v>455</v>
      </c>
      <c r="L184" s="109" t="s">
        <v>600</v>
      </c>
      <c r="M184" s="112">
        <f t="shared" si="6"/>
        <v>738.1</v>
      </c>
      <c r="N184" s="112">
        <f t="shared" si="7"/>
        <v>133.1</v>
      </c>
      <c r="O184" s="112">
        <f t="shared" si="8"/>
        <v>605</v>
      </c>
      <c r="P184" s="107" t="s">
        <v>124</v>
      </c>
    </row>
    <row r="185" spans="1:16" ht="15">
      <c r="A185" s="107">
        <v>2023</v>
      </c>
      <c r="B185" s="107">
        <v>173</v>
      </c>
      <c r="C185" s="208" t="s">
        <v>626</v>
      </c>
      <c r="D185" s="109" t="s">
        <v>627</v>
      </c>
      <c r="E185" s="109" t="s">
        <v>119</v>
      </c>
      <c r="F185" s="111" t="s">
        <v>628</v>
      </c>
      <c r="G185" s="111" t="s">
        <v>629</v>
      </c>
      <c r="H185" s="112">
        <v>51.24</v>
      </c>
      <c r="I185" s="112">
        <v>9.24</v>
      </c>
      <c r="J185" s="111" t="s">
        <v>465</v>
      </c>
      <c r="K185" s="209" t="s">
        <v>466</v>
      </c>
      <c r="L185" s="109" t="s">
        <v>618</v>
      </c>
      <c r="M185" s="112">
        <f t="shared" si="6"/>
        <v>51.24</v>
      </c>
      <c r="N185" s="112">
        <f t="shared" si="7"/>
        <v>9.24</v>
      </c>
      <c r="O185" s="112">
        <f t="shared" si="8"/>
        <v>42</v>
      </c>
      <c r="P185" s="107" t="s">
        <v>124</v>
      </c>
    </row>
    <row r="186" spans="1:16" ht="15">
      <c r="A186" s="107">
        <v>2023</v>
      </c>
      <c r="B186" s="107">
        <v>174</v>
      </c>
      <c r="C186" s="208" t="s">
        <v>630</v>
      </c>
      <c r="D186" s="109" t="s">
        <v>595</v>
      </c>
      <c r="E186" s="109" t="s">
        <v>119</v>
      </c>
      <c r="F186" s="111" t="s">
        <v>631</v>
      </c>
      <c r="G186" s="111"/>
      <c r="H186" s="112">
        <v>9.44</v>
      </c>
      <c r="I186" s="112">
        <v>1.7</v>
      </c>
      <c r="J186" s="111" t="s">
        <v>251</v>
      </c>
      <c r="K186" s="209" t="s">
        <v>252</v>
      </c>
      <c r="L186" s="109" t="s">
        <v>632</v>
      </c>
      <c r="M186" s="112">
        <f t="shared" si="6"/>
        <v>9.44</v>
      </c>
      <c r="N186" s="112">
        <f t="shared" si="7"/>
        <v>1.7</v>
      </c>
      <c r="O186" s="112">
        <f t="shared" si="8"/>
        <v>7.739999999999999</v>
      </c>
      <c r="P186" s="107" t="s">
        <v>124</v>
      </c>
    </row>
    <row r="187" spans="1:16" ht="15">
      <c r="A187" s="107">
        <v>2023</v>
      </c>
      <c r="B187" s="107">
        <v>175</v>
      </c>
      <c r="C187" s="208" t="s">
        <v>633</v>
      </c>
      <c r="D187" s="109" t="s">
        <v>603</v>
      </c>
      <c r="E187" s="109" t="s">
        <v>119</v>
      </c>
      <c r="F187" s="111" t="s">
        <v>214</v>
      </c>
      <c r="G187" s="111" t="s">
        <v>531</v>
      </c>
      <c r="H187" s="112">
        <v>7.59</v>
      </c>
      <c r="I187" s="112">
        <v>0</v>
      </c>
      <c r="J187" s="111" t="s">
        <v>216</v>
      </c>
      <c r="K187" s="209" t="s">
        <v>217</v>
      </c>
      <c r="L187" s="109" t="s">
        <v>632</v>
      </c>
      <c r="M187" s="112">
        <f t="shared" si="6"/>
        <v>7.59</v>
      </c>
      <c r="N187" s="112">
        <f t="shared" si="7"/>
        <v>0</v>
      </c>
      <c r="O187" s="112">
        <f t="shared" si="8"/>
        <v>7.59</v>
      </c>
      <c r="P187" s="107" t="s">
        <v>124</v>
      </c>
    </row>
    <row r="188" spans="1:16" ht="15">
      <c r="A188" s="107">
        <v>2023</v>
      </c>
      <c r="B188" s="107">
        <v>176</v>
      </c>
      <c r="C188" s="208" t="s">
        <v>634</v>
      </c>
      <c r="D188" s="109" t="s">
        <v>635</v>
      </c>
      <c r="E188" s="109" t="s">
        <v>119</v>
      </c>
      <c r="F188" s="111" t="s">
        <v>214</v>
      </c>
      <c r="G188" s="111" t="s">
        <v>531</v>
      </c>
      <c r="H188" s="112">
        <v>18.98</v>
      </c>
      <c r="I188" s="112">
        <v>0</v>
      </c>
      <c r="J188" s="111" t="s">
        <v>216</v>
      </c>
      <c r="K188" s="209" t="s">
        <v>217</v>
      </c>
      <c r="L188" s="109" t="s">
        <v>602</v>
      </c>
      <c r="M188" s="112">
        <f t="shared" si="6"/>
        <v>18.98</v>
      </c>
      <c r="N188" s="112">
        <f t="shared" si="7"/>
        <v>0</v>
      </c>
      <c r="O188" s="112">
        <f t="shared" si="8"/>
        <v>18.98</v>
      </c>
      <c r="P188" s="107" t="s">
        <v>124</v>
      </c>
    </row>
    <row r="189" spans="1:16" ht="15">
      <c r="A189" s="107">
        <v>2023</v>
      </c>
      <c r="B189" s="107">
        <v>177</v>
      </c>
      <c r="C189" s="208" t="s">
        <v>636</v>
      </c>
      <c r="D189" s="109" t="s">
        <v>593</v>
      </c>
      <c r="E189" s="109" t="s">
        <v>119</v>
      </c>
      <c r="F189" s="111" t="s">
        <v>134</v>
      </c>
      <c r="G189" s="111"/>
      <c r="H189" s="112">
        <v>609.27</v>
      </c>
      <c r="I189" s="112">
        <v>109.87</v>
      </c>
      <c r="J189" s="111" t="s">
        <v>139</v>
      </c>
      <c r="K189" s="209" t="s">
        <v>140</v>
      </c>
      <c r="L189" s="109" t="s">
        <v>635</v>
      </c>
      <c r="M189" s="112">
        <f t="shared" si="6"/>
        <v>609.27</v>
      </c>
      <c r="N189" s="112">
        <f t="shared" si="7"/>
        <v>109.87</v>
      </c>
      <c r="O189" s="112">
        <f t="shared" si="8"/>
        <v>499.4</v>
      </c>
      <c r="P189" s="107" t="s">
        <v>124</v>
      </c>
    </row>
    <row r="190" spans="1:16" ht="15">
      <c r="A190" s="107">
        <v>2023</v>
      </c>
      <c r="B190" s="107">
        <v>178</v>
      </c>
      <c r="C190" s="208" t="s">
        <v>637</v>
      </c>
      <c r="D190" s="109" t="s">
        <v>638</v>
      </c>
      <c r="E190" s="109" t="s">
        <v>119</v>
      </c>
      <c r="F190" s="111" t="s">
        <v>639</v>
      </c>
      <c r="G190" s="111" t="s">
        <v>257</v>
      </c>
      <c r="H190" s="112">
        <v>20.59</v>
      </c>
      <c r="I190" s="112">
        <v>3.71</v>
      </c>
      <c r="J190" s="111" t="s">
        <v>258</v>
      </c>
      <c r="K190" s="209" t="s">
        <v>259</v>
      </c>
      <c r="L190" s="109" t="s">
        <v>640</v>
      </c>
      <c r="M190" s="112">
        <f t="shared" si="6"/>
        <v>20.59</v>
      </c>
      <c r="N190" s="112">
        <f t="shared" si="7"/>
        <v>3.71</v>
      </c>
      <c r="O190" s="112">
        <f t="shared" si="8"/>
        <v>16.88</v>
      </c>
      <c r="P190" s="107" t="s">
        <v>124</v>
      </c>
    </row>
    <row r="191" spans="1:16" ht="15">
      <c r="A191" s="107">
        <v>2023</v>
      </c>
      <c r="B191" s="107">
        <v>179</v>
      </c>
      <c r="C191" s="208" t="s">
        <v>641</v>
      </c>
      <c r="D191" s="109" t="s">
        <v>642</v>
      </c>
      <c r="E191" s="109" t="s">
        <v>119</v>
      </c>
      <c r="F191" s="111" t="s">
        <v>643</v>
      </c>
      <c r="G191" s="111" t="s">
        <v>644</v>
      </c>
      <c r="H191" s="112">
        <v>38.48</v>
      </c>
      <c r="I191" s="112">
        <v>3.5</v>
      </c>
      <c r="J191" s="111" t="s">
        <v>645</v>
      </c>
      <c r="K191" s="209" t="s">
        <v>490</v>
      </c>
      <c r="L191" s="109" t="s">
        <v>635</v>
      </c>
      <c r="M191" s="112">
        <f t="shared" si="6"/>
        <v>38.48</v>
      </c>
      <c r="N191" s="112">
        <f t="shared" si="7"/>
        <v>3.5</v>
      </c>
      <c r="O191" s="112">
        <f t="shared" si="8"/>
        <v>34.98</v>
      </c>
      <c r="P191" s="107" t="s">
        <v>124</v>
      </c>
    </row>
    <row r="192" spans="1:16" ht="15">
      <c r="A192" s="107">
        <v>2023</v>
      </c>
      <c r="B192" s="107">
        <v>180</v>
      </c>
      <c r="C192" s="208" t="s">
        <v>646</v>
      </c>
      <c r="D192" s="109" t="s">
        <v>642</v>
      </c>
      <c r="E192" s="109" t="s">
        <v>119</v>
      </c>
      <c r="F192" s="111" t="s">
        <v>647</v>
      </c>
      <c r="G192" s="111" t="s">
        <v>257</v>
      </c>
      <c r="H192" s="112">
        <v>29.12</v>
      </c>
      <c r="I192" s="112">
        <v>2.65</v>
      </c>
      <c r="J192" s="111" t="s">
        <v>645</v>
      </c>
      <c r="K192" s="209" t="s">
        <v>490</v>
      </c>
      <c r="L192" s="109" t="s">
        <v>593</v>
      </c>
      <c r="M192" s="112">
        <f t="shared" si="6"/>
        <v>29.12</v>
      </c>
      <c r="N192" s="112">
        <f t="shared" si="7"/>
        <v>2.65</v>
      </c>
      <c r="O192" s="112">
        <f t="shared" si="8"/>
        <v>26.470000000000002</v>
      </c>
      <c r="P192" s="107" t="s">
        <v>124</v>
      </c>
    </row>
    <row r="193" spans="1:16" ht="15">
      <c r="A193" s="107">
        <v>2023</v>
      </c>
      <c r="B193" s="107">
        <v>181</v>
      </c>
      <c r="C193" s="208" t="s">
        <v>648</v>
      </c>
      <c r="D193" s="109" t="s">
        <v>632</v>
      </c>
      <c r="E193" s="109" t="s">
        <v>119</v>
      </c>
      <c r="F193" s="111" t="s">
        <v>127</v>
      </c>
      <c r="G193" s="111" t="s">
        <v>649</v>
      </c>
      <c r="H193" s="112">
        <v>702.11</v>
      </c>
      <c r="I193" s="112">
        <v>126.61</v>
      </c>
      <c r="J193" s="111" t="s">
        <v>244</v>
      </c>
      <c r="K193" s="209" t="s">
        <v>245</v>
      </c>
      <c r="L193" s="109" t="s">
        <v>650</v>
      </c>
      <c r="M193" s="112">
        <f t="shared" si="6"/>
        <v>702.11</v>
      </c>
      <c r="N193" s="112">
        <f t="shared" si="7"/>
        <v>126.61</v>
      </c>
      <c r="O193" s="112">
        <f t="shared" si="8"/>
        <v>575.5</v>
      </c>
      <c r="P193" s="107" t="s">
        <v>124</v>
      </c>
    </row>
    <row r="194" spans="1:16" ht="15">
      <c r="A194" s="107">
        <v>2023</v>
      </c>
      <c r="B194" s="107">
        <v>182</v>
      </c>
      <c r="C194" s="208" t="s">
        <v>651</v>
      </c>
      <c r="D194" s="109" t="s">
        <v>549</v>
      </c>
      <c r="E194" s="109" t="s">
        <v>119</v>
      </c>
      <c r="F194" s="111" t="s">
        <v>184</v>
      </c>
      <c r="G194" s="111" t="s">
        <v>180</v>
      </c>
      <c r="H194" s="112">
        <v>707.6</v>
      </c>
      <c r="I194" s="112">
        <v>127.6</v>
      </c>
      <c r="J194" s="111" t="s">
        <v>181</v>
      </c>
      <c r="K194" s="209" t="s">
        <v>182</v>
      </c>
      <c r="L194" s="109" t="s">
        <v>652</v>
      </c>
      <c r="M194" s="112">
        <f t="shared" si="6"/>
        <v>707.6</v>
      </c>
      <c r="N194" s="112">
        <f t="shared" si="7"/>
        <v>127.6</v>
      </c>
      <c r="O194" s="112">
        <f t="shared" si="8"/>
        <v>580</v>
      </c>
      <c r="P194" s="107" t="s">
        <v>124</v>
      </c>
    </row>
    <row r="195" spans="1:16" ht="15">
      <c r="A195" s="107">
        <v>2023</v>
      </c>
      <c r="B195" s="107">
        <v>183</v>
      </c>
      <c r="C195" s="208" t="s">
        <v>653</v>
      </c>
      <c r="D195" s="109" t="s">
        <v>593</v>
      </c>
      <c r="E195" s="109" t="s">
        <v>119</v>
      </c>
      <c r="F195" s="111" t="s">
        <v>184</v>
      </c>
      <c r="G195" s="111" t="s">
        <v>180</v>
      </c>
      <c r="H195" s="112">
        <v>707.6</v>
      </c>
      <c r="I195" s="112">
        <v>127.6</v>
      </c>
      <c r="J195" s="111" t="s">
        <v>181</v>
      </c>
      <c r="K195" s="209" t="s">
        <v>182</v>
      </c>
      <c r="L195" s="109" t="s">
        <v>654</v>
      </c>
      <c r="M195" s="112">
        <f t="shared" si="6"/>
        <v>707.6</v>
      </c>
      <c r="N195" s="112">
        <f t="shared" si="7"/>
        <v>127.6</v>
      </c>
      <c r="O195" s="112">
        <f t="shared" si="8"/>
        <v>580</v>
      </c>
      <c r="P195" s="107" t="s">
        <v>124</v>
      </c>
    </row>
    <row r="196" spans="1:16" ht="15">
      <c r="A196" s="107">
        <v>2023</v>
      </c>
      <c r="B196" s="107">
        <v>184</v>
      </c>
      <c r="C196" s="208" t="s">
        <v>655</v>
      </c>
      <c r="D196" s="109" t="s">
        <v>593</v>
      </c>
      <c r="E196" s="109" t="s">
        <v>119</v>
      </c>
      <c r="F196" s="111" t="s">
        <v>512</v>
      </c>
      <c r="G196" s="111" t="s">
        <v>187</v>
      </c>
      <c r="H196" s="112">
        <v>713.93</v>
      </c>
      <c r="I196" s="112">
        <v>27.46</v>
      </c>
      <c r="J196" s="111" t="s">
        <v>181</v>
      </c>
      <c r="K196" s="209" t="s">
        <v>182</v>
      </c>
      <c r="L196" s="109" t="s">
        <v>654</v>
      </c>
      <c r="M196" s="112">
        <f t="shared" si="6"/>
        <v>713.93</v>
      </c>
      <c r="N196" s="112">
        <f t="shared" si="7"/>
        <v>27.46</v>
      </c>
      <c r="O196" s="112">
        <f t="shared" si="8"/>
        <v>686.4699999999999</v>
      </c>
      <c r="P196" s="107" t="s">
        <v>124</v>
      </c>
    </row>
    <row r="197" spans="1:16" ht="15">
      <c r="A197" s="107">
        <v>2023</v>
      </c>
      <c r="B197" s="107">
        <v>185</v>
      </c>
      <c r="C197" s="208" t="s">
        <v>656</v>
      </c>
      <c r="D197" s="109" t="s">
        <v>549</v>
      </c>
      <c r="E197" s="109" t="s">
        <v>119</v>
      </c>
      <c r="F197" s="111" t="s">
        <v>512</v>
      </c>
      <c r="G197" s="111" t="s">
        <v>187</v>
      </c>
      <c r="H197" s="112">
        <v>477.29</v>
      </c>
      <c r="I197" s="112">
        <v>18.36</v>
      </c>
      <c r="J197" s="111" t="s">
        <v>181</v>
      </c>
      <c r="K197" s="209" t="s">
        <v>182</v>
      </c>
      <c r="L197" s="109" t="s">
        <v>597</v>
      </c>
      <c r="M197" s="112">
        <f t="shared" si="6"/>
        <v>477.29</v>
      </c>
      <c r="N197" s="112">
        <f t="shared" si="7"/>
        <v>18.36</v>
      </c>
      <c r="O197" s="112">
        <f t="shared" si="8"/>
        <v>458.93</v>
      </c>
      <c r="P197" s="107" t="s">
        <v>124</v>
      </c>
    </row>
    <row r="198" spans="1:16" ht="15">
      <c r="A198" s="107">
        <v>2023</v>
      </c>
      <c r="B198" s="107">
        <v>186</v>
      </c>
      <c r="C198" s="208" t="s">
        <v>657</v>
      </c>
      <c r="D198" s="109" t="s">
        <v>549</v>
      </c>
      <c r="E198" s="109" t="s">
        <v>119</v>
      </c>
      <c r="F198" s="111" t="s">
        <v>658</v>
      </c>
      <c r="G198" s="111" t="s">
        <v>180</v>
      </c>
      <c r="H198" s="112">
        <v>585.6</v>
      </c>
      <c r="I198" s="112">
        <v>105.6</v>
      </c>
      <c r="J198" s="111" t="s">
        <v>181</v>
      </c>
      <c r="K198" s="209" t="s">
        <v>182</v>
      </c>
      <c r="L198" s="109" t="s">
        <v>597</v>
      </c>
      <c r="M198" s="112">
        <f t="shared" si="6"/>
        <v>585.6</v>
      </c>
      <c r="N198" s="112">
        <f t="shared" si="7"/>
        <v>105.6</v>
      </c>
      <c r="O198" s="112">
        <f t="shared" si="8"/>
        <v>480</v>
      </c>
      <c r="P198" s="107" t="s">
        <v>124</v>
      </c>
    </row>
    <row r="199" spans="1:16" ht="15">
      <c r="A199" s="107">
        <v>2023</v>
      </c>
      <c r="B199" s="107">
        <v>187</v>
      </c>
      <c r="C199" s="208" t="s">
        <v>659</v>
      </c>
      <c r="D199" s="109" t="s">
        <v>593</v>
      </c>
      <c r="E199" s="109" t="s">
        <v>119</v>
      </c>
      <c r="F199" s="111" t="s">
        <v>658</v>
      </c>
      <c r="G199" s="111" t="s">
        <v>180</v>
      </c>
      <c r="H199" s="112">
        <v>585.6</v>
      </c>
      <c r="I199" s="112">
        <v>105.6</v>
      </c>
      <c r="J199" s="111" t="s">
        <v>181</v>
      </c>
      <c r="K199" s="209" t="s">
        <v>182</v>
      </c>
      <c r="L199" s="109" t="s">
        <v>654</v>
      </c>
      <c r="M199" s="112">
        <f t="shared" si="6"/>
        <v>585.6</v>
      </c>
      <c r="N199" s="112">
        <f t="shared" si="7"/>
        <v>105.6</v>
      </c>
      <c r="O199" s="112">
        <f t="shared" si="8"/>
        <v>480</v>
      </c>
      <c r="P199" s="107" t="s">
        <v>124</v>
      </c>
    </row>
    <row r="200" spans="1:16" ht="15">
      <c r="A200" s="107">
        <v>2023</v>
      </c>
      <c r="B200" s="107">
        <v>188</v>
      </c>
      <c r="C200" s="208" t="s">
        <v>660</v>
      </c>
      <c r="D200" s="109" t="s">
        <v>549</v>
      </c>
      <c r="E200" s="109" t="s">
        <v>119</v>
      </c>
      <c r="F200" s="111" t="s">
        <v>512</v>
      </c>
      <c r="G200" s="111" t="s">
        <v>187</v>
      </c>
      <c r="H200" s="112">
        <v>39.31</v>
      </c>
      <c r="I200" s="112">
        <v>1.51</v>
      </c>
      <c r="J200" s="111" t="s">
        <v>181</v>
      </c>
      <c r="K200" s="209" t="s">
        <v>182</v>
      </c>
      <c r="L200" s="109" t="s">
        <v>597</v>
      </c>
      <c r="M200" s="112">
        <f t="shared" si="6"/>
        <v>39.31</v>
      </c>
      <c r="N200" s="112">
        <f t="shared" si="7"/>
        <v>1.51</v>
      </c>
      <c r="O200" s="112">
        <f t="shared" si="8"/>
        <v>37.800000000000004</v>
      </c>
      <c r="P200" s="107" t="s">
        <v>124</v>
      </c>
    </row>
    <row r="201" spans="1:16" ht="15">
      <c r="A201" s="107">
        <v>2023</v>
      </c>
      <c r="B201" s="107">
        <v>189</v>
      </c>
      <c r="C201" s="208" t="s">
        <v>661</v>
      </c>
      <c r="D201" s="109" t="s">
        <v>593</v>
      </c>
      <c r="E201" s="109" t="s">
        <v>119</v>
      </c>
      <c r="F201" s="111" t="s">
        <v>512</v>
      </c>
      <c r="G201" s="111" t="s">
        <v>187</v>
      </c>
      <c r="H201" s="112">
        <v>33.7</v>
      </c>
      <c r="I201" s="112">
        <v>1.3</v>
      </c>
      <c r="J201" s="111" t="s">
        <v>181</v>
      </c>
      <c r="K201" s="209" t="s">
        <v>182</v>
      </c>
      <c r="L201" s="109" t="s">
        <v>654</v>
      </c>
      <c r="M201" s="112">
        <f t="shared" si="6"/>
        <v>33.7</v>
      </c>
      <c r="N201" s="112">
        <f t="shared" si="7"/>
        <v>1.3</v>
      </c>
      <c r="O201" s="112">
        <f t="shared" si="8"/>
        <v>32.400000000000006</v>
      </c>
      <c r="P201" s="107" t="s">
        <v>124</v>
      </c>
    </row>
    <row r="202" spans="1:16" ht="15">
      <c r="A202" s="107">
        <v>2023</v>
      </c>
      <c r="B202" s="107">
        <v>190</v>
      </c>
      <c r="C202" s="208" t="s">
        <v>662</v>
      </c>
      <c r="D202" s="109" t="s">
        <v>608</v>
      </c>
      <c r="E202" s="109" t="s">
        <v>119</v>
      </c>
      <c r="F202" s="111" t="s">
        <v>528</v>
      </c>
      <c r="G202" s="111" t="s">
        <v>226</v>
      </c>
      <c r="H202" s="112">
        <v>367.5</v>
      </c>
      <c r="I202" s="112">
        <v>17.5</v>
      </c>
      <c r="J202" s="111" t="s">
        <v>277</v>
      </c>
      <c r="K202" s="209" t="s">
        <v>278</v>
      </c>
      <c r="L202" s="109" t="s">
        <v>608</v>
      </c>
      <c r="M202" s="112">
        <f t="shared" si="6"/>
        <v>367.5</v>
      </c>
      <c r="N202" s="112">
        <f t="shared" si="7"/>
        <v>17.5</v>
      </c>
      <c r="O202" s="112">
        <f t="shared" si="8"/>
        <v>350</v>
      </c>
      <c r="P202" s="107" t="s">
        <v>124</v>
      </c>
    </row>
    <row r="203" spans="1:16" ht="15">
      <c r="A203" s="107">
        <v>2023</v>
      </c>
      <c r="B203" s="107">
        <v>191</v>
      </c>
      <c r="C203" s="208" t="s">
        <v>663</v>
      </c>
      <c r="D203" s="109" t="s">
        <v>664</v>
      </c>
      <c r="E203" s="109" t="s">
        <v>119</v>
      </c>
      <c r="F203" s="111" t="s">
        <v>528</v>
      </c>
      <c r="G203" s="111" t="s">
        <v>226</v>
      </c>
      <c r="H203" s="112">
        <v>670.69</v>
      </c>
      <c r="I203" s="112">
        <v>31.94</v>
      </c>
      <c r="J203" s="111" t="s">
        <v>277</v>
      </c>
      <c r="K203" s="209" t="s">
        <v>278</v>
      </c>
      <c r="L203" s="109" t="s">
        <v>665</v>
      </c>
      <c r="M203" s="112">
        <f t="shared" si="6"/>
        <v>670.69</v>
      </c>
      <c r="N203" s="112">
        <f t="shared" si="7"/>
        <v>31.94</v>
      </c>
      <c r="O203" s="112">
        <f t="shared" si="8"/>
        <v>638.75</v>
      </c>
      <c r="P203" s="107" t="s">
        <v>124</v>
      </c>
    </row>
    <row r="204" spans="1:16" ht="15">
      <c r="A204" s="107">
        <v>2023</v>
      </c>
      <c r="B204" s="107">
        <v>192</v>
      </c>
      <c r="C204" s="208" t="s">
        <v>666</v>
      </c>
      <c r="D204" s="109" t="s">
        <v>667</v>
      </c>
      <c r="E204" s="109" t="s">
        <v>119</v>
      </c>
      <c r="F204" s="111" t="s">
        <v>668</v>
      </c>
      <c r="G204" s="111" t="s">
        <v>669</v>
      </c>
      <c r="H204" s="112">
        <v>2318</v>
      </c>
      <c r="I204" s="112">
        <v>0</v>
      </c>
      <c r="J204" s="111" t="s">
        <v>670</v>
      </c>
      <c r="K204" s="209" t="s">
        <v>671</v>
      </c>
      <c r="L204" s="109" t="s">
        <v>672</v>
      </c>
      <c r="M204" s="112">
        <f t="shared" si="6"/>
        <v>2318</v>
      </c>
      <c r="N204" s="112">
        <f t="shared" si="7"/>
        <v>0</v>
      </c>
      <c r="O204" s="112">
        <f t="shared" si="8"/>
        <v>2318</v>
      </c>
      <c r="P204" s="107" t="s">
        <v>124</v>
      </c>
    </row>
    <row r="205" spans="1:16" ht="15">
      <c r="A205" s="107">
        <v>2023</v>
      </c>
      <c r="B205" s="107">
        <v>193</v>
      </c>
      <c r="C205" s="208" t="s">
        <v>673</v>
      </c>
      <c r="D205" s="109" t="s">
        <v>674</v>
      </c>
      <c r="E205" s="109" t="s">
        <v>119</v>
      </c>
      <c r="F205" s="111" t="s">
        <v>675</v>
      </c>
      <c r="G205" s="111" t="s">
        <v>676</v>
      </c>
      <c r="H205" s="112">
        <v>1086.7</v>
      </c>
      <c r="I205" s="112">
        <v>98.79</v>
      </c>
      <c r="J205" s="111" t="s">
        <v>677</v>
      </c>
      <c r="K205" s="209" t="s">
        <v>678</v>
      </c>
      <c r="L205" s="109" t="s">
        <v>679</v>
      </c>
      <c r="M205" s="112">
        <f t="shared" si="6"/>
        <v>1086.7</v>
      </c>
      <c r="N205" s="112">
        <f t="shared" si="7"/>
        <v>98.79</v>
      </c>
      <c r="O205" s="112">
        <f t="shared" si="8"/>
        <v>987.9100000000001</v>
      </c>
      <c r="P205" s="107" t="s">
        <v>124</v>
      </c>
    </row>
    <row r="206" spans="1:16" ht="15">
      <c r="A206" s="107">
        <v>2023</v>
      </c>
      <c r="B206" s="107">
        <v>194</v>
      </c>
      <c r="C206" s="208" t="s">
        <v>680</v>
      </c>
      <c r="D206" s="109" t="s">
        <v>681</v>
      </c>
      <c r="E206" s="109" t="s">
        <v>119</v>
      </c>
      <c r="F206" s="111" t="s">
        <v>682</v>
      </c>
      <c r="G206" s="111" t="s">
        <v>683</v>
      </c>
      <c r="H206" s="112">
        <v>976</v>
      </c>
      <c r="I206" s="112">
        <v>176</v>
      </c>
      <c r="J206" s="111" t="s">
        <v>454</v>
      </c>
      <c r="K206" s="209" t="s">
        <v>455</v>
      </c>
      <c r="L206" s="109" t="s">
        <v>684</v>
      </c>
      <c r="M206" s="112">
        <f aca="true" t="shared" si="9" ref="M206:M269">IF(P206="SI",0,H206)</f>
        <v>976</v>
      </c>
      <c r="N206" s="112">
        <f aca="true" t="shared" si="10" ref="N206:N269">IF(P206="SI",0,I206)</f>
        <v>176</v>
      </c>
      <c r="O206" s="112">
        <f aca="true" t="shared" si="11" ref="O206:O269">M206-N206</f>
        <v>800</v>
      </c>
      <c r="P206" s="107" t="s">
        <v>124</v>
      </c>
    </row>
    <row r="207" spans="1:16" ht="15">
      <c r="A207" s="107">
        <v>2023</v>
      </c>
      <c r="B207" s="107">
        <v>195</v>
      </c>
      <c r="C207" s="208" t="s">
        <v>685</v>
      </c>
      <c r="D207" s="109" t="s">
        <v>686</v>
      </c>
      <c r="E207" s="109" t="s">
        <v>119</v>
      </c>
      <c r="F207" s="111" t="s">
        <v>164</v>
      </c>
      <c r="G207" s="111" t="s">
        <v>160</v>
      </c>
      <c r="H207" s="112">
        <v>1065.41</v>
      </c>
      <c r="I207" s="112">
        <v>192.12</v>
      </c>
      <c r="J207" s="111" t="s">
        <v>161</v>
      </c>
      <c r="K207" s="209" t="s">
        <v>162</v>
      </c>
      <c r="L207" s="109" t="s">
        <v>687</v>
      </c>
      <c r="M207" s="112">
        <f t="shared" si="9"/>
        <v>1065.41</v>
      </c>
      <c r="N207" s="112">
        <f t="shared" si="10"/>
        <v>192.12</v>
      </c>
      <c r="O207" s="112">
        <f t="shared" si="11"/>
        <v>873.2900000000001</v>
      </c>
      <c r="P207" s="107" t="s">
        <v>124</v>
      </c>
    </row>
    <row r="208" spans="1:16" ht="15">
      <c r="A208" s="107">
        <v>2023</v>
      </c>
      <c r="B208" s="107">
        <v>196</v>
      </c>
      <c r="C208" s="208" t="s">
        <v>688</v>
      </c>
      <c r="D208" s="109" t="s">
        <v>689</v>
      </c>
      <c r="E208" s="109" t="s">
        <v>119</v>
      </c>
      <c r="F208" s="111" t="s">
        <v>690</v>
      </c>
      <c r="G208" s="111" t="s">
        <v>439</v>
      </c>
      <c r="H208" s="112">
        <v>536.8</v>
      </c>
      <c r="I208" s="112">
        <v>96.8</v>
      </c>
      <c r="J208" s="111" t="s">
        <v>691</v>
      </c>
      <c r="K208" s="209" t="s">
        <v>692</v>
      </c>
      <c r="L208" s="109" t="s">
        <v>693</v>
      </c>
      <c r="M208" s="112">
        <f t="shared" si="9"/>
        <v>536.8</v>
      </c>
      <c r="N208" s="112">
        <f t="shared" si="10"/>
        <v>96.8</v>
      </c>
      <c r="O208" s="112">
        <f t="shared" si="11"/>
        <v>439.99999999999994</v>
      </c>
      <c r="P208" s="107" t="s">
        <v>124</v>
      </c>
    </row>
    <row r="209" spans="1:16" ht="15">
      <c r="A209" s="107">
        <v>2023</v>
      </c>
      <c r="B209" s="107">
        <v>197</v>
      </c>
      <c r="C209" s="208" t="s">
        <v>694</v>
      </c>
      <c r="D209" s="109" t="s">
        <v>695</v>
      </c>
      <c r="E209" s="109" t="s">
        <v>119</v>
      </c>
      <c r="F209" s="111" t="s">
        <v>264</v>
      </c>
      <c r="G209" s="111" t="s">
        <v>484</v>
      </c>
      <c r="H209" s="112">
        <v>36.6</v>
      </c>
      <c r="I209" s="112">
        <v>6.6</v>
      </c>
      <c r="J209" s="111" t="s">
        <v>266</v>
      </c>
      <c r="K209" s="209" t="s">
        <v>267</v>
      </c>
      <c r="L209" s="109" t="s">
        <v>696</v>
      </c>
      <c r="M209" s="112">
        <f t="shared" si="9"/>
        <v>36.6</v>
      </c>
      <c r="N209" s="112">
        <f t="shared" si="10"/>
        <v>6.6</v>
      </c>
      <c r="O209" s="112">
        <f t="shared" si="11"/>
        <v>30</v>
      </c>
      <c r="P209" s="107" t="s">
        <v>124</v>
      </c>
    </row>
    <row r="210" spans="1:16" ht="15">
      <c r="A210" s="107">
        <v>2023</v>
      </c>
      <c r="B210" s="107">
        <v>198</v>
      </c>
      <c r="C210" s="208" t="s">
        <v>697</v>
      </c>
      <c r="D210" s="109" t="s">
        <v>695</v>
      </c>
      <c r="E210" s="109" t="s">
        <v>119</v>
      </c>
      <c r="F210" s="111" t="s">
        <v>264</v>
      </c>
      <c r="G210" s="111" t="s">
        <v>265</v>
      </c>
      <c r="H210" s="112">
        <v>402.6</v>
      </c>
      <c r="I210" s="112">
        <v>72.6</v>
      </c>
      <c r="J210" s="111" t="s">
        <v>266</v>
      </c>
      <c r="K210" s="209" t="s">
        <v>267</v>
      </c>
      <c r="L210" s="109" t="s">
        <v>696</v>
      </c>
      <c r="M210" s="112">
        <f t="shared" si="9"/>
        <v>402.6</v>
      </c>
      <c r="N210" s="112">
        <f t="shared" si="10"/>
        <v>72.6</v>
      </c>
      <c r="O210" s="112">
        <f t="shared" si="11"/>
        <v>330</v>
      </c>
      <c r="P210" s="107" t="s">
        <v>124</v>
      </c>
    </row>
    <row r="211" spans="1:16" ht="15">
      <c r="A211" s="107">
        <v>2023</v>
      </c>
      <c r="B211" s="107">
        <v>199</v>
      </c>
      <c r="C211" s="208" t="s">
        <v>698</v>
      </c>
      <c r="D211" s="109" t="s">
        <v>686</v>
      </c>
      <c r="E211" s="109" t="s">
        <v>119</v>
      </c>
      <c r="F211" s="111" t="s">
        <v>143</v>
      </c>
      <c r="G211" s="111" t="s">
        <v>144</v>
      </c>
      <c r="H211" s="112">
        <v>879.62</v>
      </c>
      <c r="I211" s="112">
        <v>158.62</v>
      </c>
      <c r="J211" s="111" t="s">
        <v>145</v>
      </c>
      <c r="K211" s="209" t="s">
        <v>146</v>
      </c>
      <c r="L211" s="109" t="s">
        <v>699</v>
      </c>
      <c r="M211" s="112">
        <f t="shared" si="9"/>
        <v>879.62</v>
      </c>
      <c r="N211" s="112">
        <f t="shared" si="10"/>
        <v>158.62</v>
      </c>
      <c r="O211" s="112">
        <f t="shared" si="11"/>
        <v>721</v>
      </c>
      <c r="P211" s="107" t="s">
        <v>124</v>
      </c>
    </row>
    <row r="212" spans="1:16" ht="15">
      <c r="A212" s="107">
        <v>2023</v>
      </c>
      <c r="B212" s="107">
        <v>200</v>
      </c>
      <c r="C212" s="208" t="s">
        <v>700</v>
      </c>
      <c r="D212" s="109" t="s">
        <v>686</v>
      </c>
      <c r="E212" s="109" t="s">
        <v>119</v>
      </c>
      <c r="F212" s="111" t="s">
        <v>701</v>
      </c>
      <c r="G212" s="111" t="s">
        <v>702</v>
      </c>
      <c r="H212" s="112">
        <v>5748.64</v>
      </c>
      <c r="I212" s="112">
        <v>1036.64</v>
      </c>
      <c r="J212" s="111" t="s">
        <v>454</v>
      </c>
      <c r="K212" s="209" t="s">
        <v>455</v>
      </c>
      <c r="L212" s="109" t="s">
        <v>703</v>
      </c>
      <c r="M212" s="112">
        <f t="shared" si="9"/>
        <v>5748.64</v>
      </c>
      <c r="N212" s="112">
        <f t="shared" si="10"/>
        <v>1036.64</v>
      </c>
      <c r="O212" s="112">
        <f t="shared" si="11"/>
        <v>4712</v>
      </c>
      <c r="P212" s="107" t="s">
        <v>124</v>
      </c>
    </row>
    <row r="213" spans="1:16" ht="15">
      <c r="A213" s="107">
        <v>2023</v>
      </c>
      <c r="B213" s="107">
        <v>201</v>
      </c>
      <c r="C213" s="208" t="s">
        <v>704</v>
      </c>
      <c r="D213" s="109" t="s">
        <v>686</v>
      </c>
      <c r="E213" s="109" t="s">
        <v>119</v>
      </c>
      <c r="F213" s="111"/>
      <c r="G213" s="111" t="s">
        <v>705</v>
      </c>
      <c r="H213" s="112">
        <v>671</v>
      </c>
      <c r="I213" s="112">
        <v>121</v>
      </c>
      <c r="J213" s="111" t="s">
        <v>454</v>
      </c>
      <c r="K213" s="209" t="s">
        <v>455</v>
      </c>
      <c r="L213" s="109" t="s">
        <v>706</v>
      </c>
      <c r="M213" s="112">
        <f t="shared" si="9"/>
        <v>671</v>
      </c>
      <c r="N213" s="112">
        <f t="shared" si="10"/>
        <v>121</v>
      </c>
      <c r="O213" s="112">
        <f t="shared" si="11"/>
        <v>550</v>
      </c>
      <c r="P213" s="107" t="s">
        <v>124</v>
      </c>
    </row>
    <row r="214" spans="1:16" ht="15">
      <c r="A214" s="107">
        <v>2023</v>
      </c>
      <c r="B214" s="107">
        <v>202</v>
      </c>
      <c r="C214" s="208" t="s">
        <v>707</v>
      </c>
      <c r="D214" s="109" t="s">
        <v>708</v>
      </c>
      <c r="E214" s="109" t="s">
        <v>119</v>
      </c>
      <c r="F214" s="111" t="s">
        <v>709</v>
      </c>
      <c r="G214" s="111" t="s">
        <v>552</v>
      </c>
      <c r="H214" s="112">
        <v>565.13</v>
      </c>
      <c r="I214" s="112">
        <v>101.91</v>
      </c>
      <c r="J214" s="111" t="s">
        <v>454</v>
      </c>
      <c r="K214" s="209" t="s">
        <v>455</v>
      </c>
      <c r="L214" s="109" t="s">
        <v>710</v>
      </c>
      <c r="M214" s="112">
        <f t="shared" si="9"/>
        <v>565.13</v>
      </c>
      <c r="N214" s="112">
        <f t="shared" si="10"/>
        <v>101.91</v>
      </c>
      <c r="O214" s="112">
        <f t="shared" si="11"/>
        <v>463.22</v>
      </c>
      <c r="P214" s="107" t="s">
        <v>124</v>
      </c>
    </row>
    <row r="215" spans="1:16" ht="15">
      <c r="A215" s="107">
        <v>2023</v>
      </c>
      <c r="B215" s="107">
        <v>203</v>
      </c>
      <c r="C215" s="208" t="s">
        <v>711</v>
      </c>
      <c r="D215" s="109" t="s">
        <v>686</v>
      </c>
      <c r="E215" s="109" t="s">
        <v>119</v>
      </c>
      <c r="F215" s="111" t="s">
        <v>712</v>
      </c>
      <c r="G215" s="111" t="s">
        <v>713</v>
      </c>
      <c r="H215" s="112">
        <v>339.77</v>
      </c>
      <c r="I215" s="112">
        <v>61.27</v>
      </c>
      <c r="J215" s="111" t="s">
        <v>507</v>
      </c>
      <c r="K215" s="209" t="s">
        <v>508</v>
      </c>
      <c r="L215" s="109" t="s">
        <v>714</v>
      </c>
      <c r="M215" s="112">
        <f t="shared" si="9"/>
        <v>339.77</v>
      </c>
      <c r="N215" s="112">
        <f t="shared" si="10"/>
        <v>61.27</v>
      </c>
      <c r="O215" s="112">
        <f t="shared" si="11"/>
        <v>278.5</v>
      </c>
      <c r="P215" s="107" t="s">
        <v>124</v>
      </c>
    </row>
    <row r="216" spans="1:16" ht="15">
      <c r="A216" s="107">
        <v>2023</v>
      </c>
      <c r="B216" s="107">
        <v>204</v>
      </c>
      <c r="C216" s="208" t="s">
        <v>715</v>
      </c>
      <c r="D216" s="109" t="s">
        <v>686</v>
      </c>
      <c r="E216" s="109" t="s">
        <v>119</v>
      </c>
      <c r="F216" s="111" t="s">
        <v>712</v>
      </c>
      <c r="G216" s="111" t="s">
        <v>713</v>
      </c>
      <c r="H216" s="112">
        <v>256.2</v>
      </c>
      <c r="I216" s="112">
        <v>46.2</v>
      </c>
      <c r="J216" s="111" t="s">
        <v>507</v>
      </c>
      <c r="K216" s="209" t="s">
        <v>508</v>
      </c>
      <c r="L216" s="109" t="s">
        <v>714</v>
      </c>
      <c r="M216" s="112">
        <f t="shared" si="9"/>
        <v>256.2</v>
      </c>
      <c r="N216" s="112">
        <f t="shared" si="10"/>
        <v>46.2</v>
      </c>
      <c r="O216" s="112">
        <f t="shared" si="11"/>
        <v>210</v>
      </c>
      <c r="P216" s="107" t="s">
        <v>124</v>
      </c>
    </row>
    <row r="217" spans="1:16" ht="15">
      <c r="A217" s="107">
        <v>2023</v>
      </c>
      <c r="B217" s="107">
        <v>205</v>
      </c>
      <c r="C217" s="208" t="s">
        <v>716</v>
      </c>
      <c r="D217" s="109" t="s">
        <v>717</v>
      </c>
      <c r="E217" s="109" t="s">
        <v>119</v>
      </c>
      <c r="F217" s="111" t="s">
        <v>718</v>
      </c>
      <c r="G217" s="111" t="s">
        <v>719</v>
      </c>
      <c r="H217" s="112">
        <v>102.48</v>
      </c>
      <c r="I217" s="112">
        <v>18.48</v>
      </c>
      <c r="J217" s="111" t="s">
        <v>720</v>
      </c>
      <c r="K217" s="209" t="s">
        <v>721</v>
      </c>
      <c r="L217" s="109" t="s">
        <v>722</v>
      </c>
      <c r="M217" s="112">
        <f t="shared" si="9"/>
        <v>102.48</v>
      </c>
      <c r="N217" s="112">
        <f t="shared" si="10"/>
        <v>18.48</v>
      </c>
      <c r="O217" s="112">
        <f t="shared" si="11"/>
        <v>84</v>
      </c>
      <c r="P217" s="107" t="s">
        <v>124</v>
      </c>
    </row>
    <row r="218" spans="1:16" ht="15">
      <c r="A218" s="107">
        <v>2023</v>
      </c>
      <c r="B218" s="107">
        <v>206</v>
      </c>
      <c r="C218" s="208" t="s">
        <v>723</v>
      </c>
      <c r="D218" s="109" t="s">
        <v>686</v>
      </c>
      <c r="E218" s="109" t="s">
        <v>119</v>
      </c>
      <c r="F218" s="111" t="s">
        <v>724</v>
      </c>
      <c r="G218" s="111" t="s">
        <v>725</v>
      </c>
      <c r="H218" s="112">
        <v>768.6</v>
      </c>
      <c r="I218" s="112">
        <v>138.6</v>
      </c>
      <c r="J218" s="111" t="s">
        <v>726</v>
      </c>
      <c r="K218" s="209" t="s">
        <v>727</v>
      </c>
      <c r="L218" s="109" t="s">
        <v>695</v>
      </c>
      <c r="M218" s="112">
        <f t="shared" si="9"/>
        <v>768.6</v>
      </c>
      <c r="N218" s="112">
        <f t="shared" si="10"/>
        <v>138.6</v>
      </c>
      <c r="O218" s="112">
        <f t="shared" si="11"/>
        <v>630</v>
      </c>
      <c r="P218" s="107" t="s">
        <v>124</v>
      </c>
    </row>
    <row r="219" spans="1:16" ht="15">
      <c r="A219" s="107">
        <v>2023</v>
      </c>
      <c r="B219" s="107">
        <v>207</v>
      </c>
      <c r="C219" s="208" t="s">
        <v>728</v>
      </c>
      <c r="D219" s="109" t="s">
        <v>729</v>
      </c>
      <c r="E219" s="109" t="s">
        <v>119</v>
      </c>
      <c r="F219" s="111" t="s">
        <v>730</v>
      </c>
      <c r="G219" s="111" t="s">
        <v>257</v>
      </c>
      <c r="H219" s="112">
        <v>13.58</v>
      </c>
      <c r="I219" s="112">
        <v>2.45</v>
      </c>
      <c r="J219" s="111" t="s">
        <v>258</v>
      </c>
      <c r="K219" s="209" t="s">
        <v>259</v>
      </c>
      <c r="L219" s="109" t="s">
        <v>731</v>
      </c>
      <c r="M219" s="112">
        <f t="shared" si="9"/>
        <v>13.58</v>
      </c>
      <c r="N219" s="112">
        <f t="shared" si="10"/>
        <v>2.45</v>
      </c>
      <c r="O219" s="112">
        <f t="shared" si="11"/>
        <v>11.129999999999999</v>
      </c>
      <c r="P219" s="107" t="s">
        <v>124</v>
      </c>
    </row>
    <row r="220" spans="1:16" ht="15">
      <c r="A220" s="107">
        <v>2023</v>
      </c>
      <c r="B220" s="107">
        <v>208</v>
      </c>
      <c r="C220" s="208" t="s">
        <v>732</v>
      </c>
      <c r="D220" s="109" t="s">
        <v>733</v>
      </c>
      <c r="E220" s="109" t="s">
        <v>119</v>
      </c>
      <c r="F220" s="111" t="s">
        <v>403</v>
      </c>
      <c r="G220" s="111"/>
      <c r="H220" s="112">
        <v>4.58</v>
      </c>
      <c r="I220" s="112">
        <v>0.42</v>
      </c>
      <c r="J220" s="111" t="s">
        <v>168</v>
      </c>
      <c r="K220" s="209" t="s">
        <v>169</v>
      </c>
      <c r="L220" s="109" t="s">
        <v>665</v>
      </c>
      <c r="M220" s="112">
        <f t="shared" si="9"/>
        <v>4.58</v>
      </c>
      <c r="N220" s="112">
        <f t="shared" si="10"/>
        <v>0.42</v>
      </c>
      <c r="O220" s="112">
        <f t="shared" si="11"/>
        <v>4.16</v>
      </c>
      <c r="P220" s="107" t="s">
        <v>124</v>
      </c>
    </row>
    <row r="221" spans="1:16" ht="15">
      <c r="A221" s="107">
        <v>2023</v>
      </c>
      <c r="B221" s="107">
        <v>209</v>
      </c>
      <c r="C221" s="208" t="s">
        <v>734</v>
      </c>
      <c r="D221" s="109" t="s">
        <v>650</v>
      </c>
      <c r="E221" s="109" t="s">
        <v>119</v>
      </c>
      <c r="F221" s="111" t="s">
        <v>535</v>
      </c>
      <c r="G221" s="111"/>
      <c r="H221" s="112">
        <v>177.79</v>
      </c>
      <c r="I221" s="112">
        <v>16.16</v>
      </c>
      <c r="J221" s="111" t="s">
        <v>168</v>
      </c>
      <c r="K221" s="209" t="s">
        <v>169</v>
      </c>
      <c r="L221" s="109" t="s">
        <v>735</v>
      </c>
      <c r="M221" s="112">
        <f t="shared" si="9"/>
        <v>177.79</v>
      </c>
      <c r="N221" s="112">
        <f t="shared" si="10"/>
        <v>16.16</v>
      </c>
      <c r="O221" s="112">
        <f t="shared" si="11"/>
        <v>161.63</v>
      </c>
      <c r="P221" s="107" t="s">
        <v>124</v>
      </c>
    </row>
    <row r="222" spans="1:16" ht="15">
      <c r="A222" s="107">
        <v>2023</v>
      </c>
      <c r="B222" s="107">
        <v>210</v>
      </c>
      <c r="C222" s="208" t="s">
        <v>736</v>
      </c>
      <c r="D222" s="109" t="s">
        <v>714</v>
      </c>
      <c r="E222" s="109" t="s">
        <v>119</v>
      </c>
      <c r="F222" s="111" t="s">
        <v>214</v>
      </c>
      <c r="G222" s="111" t="s">
        <v>531</v>
      </c>
      <c r="H222" s="112">
        <v>12.94</v>
      </c>
      <c r="I222" s="112">
        <v>0</v>
      </c>
      <c r="J222" s="111" t="s">
        <v>216</v>
      </c>
      <c r="K222" s="209" t="s">
        <v>217</v>
      </c>
      <c r="L222" s="109" t="s">
        <v>737</v>
      </c>
      <c r="M222" s="112">
        <f t="shared" si="9"/>
        <v>12.94</v>
      </c>
      <c r="N222" s="112">
        <f t="shared" si="10"/>
        <v>0</v>
      </c>
      <c r="O222" s="112">
        <f t="shared" si="11"/>
        <v>12.94</v>
      </c>
      <c r="P222" s="107" t="s">
        <v>124</v>
      </c>
    </row>
    <row r="223" spans="1:16" ht="15">
      <c r="A223" s="107">
        <v>2023</v>
      </c>
      <c r="B223" s="107">
        <v>211</v>
      </c>
      <c r="C223" s="208" t="s">
        <v>117</v>
      </c>
      <c r="D223" s="109" t="s">
        <v>681</v>
      </c>
      <c r="E223" s="109" t="s">
        <v>119</v>
      </c>
      <c r="F223" s="111"/>
      <c r="G223" s="111"/>
      <c r="H223" s="112">
        <v>2145</v>
      </c>
      <c r="I223" s="112">
        <v>195</v>
      </c>
      <c r="J223" s="111" t="s">
        <v>738</v>
      </c>
      <c r="K223" s="209" t="s">
        <v>739</v>
      </c>
      <c r="L223" s="109" t="s">
        <v>740</v>
      </c>
      <c r="M223" s="112">
        <f t="shared" si="9"/>
        <v>2145</v>
      </c>
      <c r="N223" s="112">
        <f t="shared" si="10"/>
        <v>195</v>
      </c>
      <c r="O223" s="112">
        <f t="shared" si="11"/>
        <v>1950</v>
      </c>
      <c r="P223" s="107" t="s">
        <v>124</v>
      </c>
    </row>
    <row r="224" spans="1:16" ht="15">
      <c r="A224" s="107">
        <v>2023</v>
      </c>
      <c r="B224" s="107">
        <v>212</v>
      </c>
      <c r="C224" s="208" t="s">
        <v>741</v>
      </c>
      <c r="D224" s="109" t="s">
        <v>681</v>
      </c>
      <c r="E224" s="109" t="s">
        <v>119</v>
      </c>
      <c r="F224" s="111" t="s">
        <v>742</v>
      </c>
      <c r="G224" s="111" t="s">
        <v>257</v>
      </c>
      <c r="H224" s="112">
        <v>100.11</v>
      </c>
      <c r="I224" s="112">
        <v>9.1</v>
      </c>
      <c r="J224" s="111" t="s">
        <v>645</v>
      </c>
      <c r="K224" s="209" t="s">
        <v>490</v>
      </c>
      <c r="L224" s="109" t="s">
        <v>743</v>
      </c>
      <c r="M224" s="112">
        <f t="shared" si="9"/>
        <v>100.11</v>
      </c>
      <c r="N224" s="112">
        <f t="shared" si="10"/>
        <v>9.1</v>
      </c>
      <c r="O224" s="112">
        <f t="shared" si="11"/>
        <v>91.01</v>
      </c>
      <c r="P224" s="107" t="s">
        <v>124</v>
      </c>
    </row>
    <row r="225" spans="1:16" ht="15">
      <c r="A225" s="107">
        <v>2023</v>
      </c>
      <c r="B225" s="107">
        <v>213</v>
      </c>
      <c r="C225" s="208" t="s">
        <v>744</v>
      </c>
      <c r="D225" s="109" t="s">
        <v>681</v>
      </c>
      <c r="E225" s="109" t="s">
        <v>119</v>
      </c>
      <c r="F225" s="111" t="s">
        <v>745</v>
      </c>
      <c r="G225" s="111" t="s">
        <v>257</v>
      </c>
      <c r="H225" s="112">
        <v>120.68</v>
      </c>
      <c r="I225" s="112">
        <v>10.97</v>
      </c>
      <c r="J225" s="111" t="s">
        <v>645</v>
      </c>
      <c r="K225" s="209" t="s">
        <v>490</v>
      </c>
      <c r="L225" s="109" t="s">
        <v>743</v>
      </c>
      <c r="M225" s="112">
        <f t="shared" si="9"/>
        <v>120.68</v>
      </c>
      <c r="N225" s="112">
        <f t="shared" si="10"/>
        <v>10.97</v>
      </c>
      <c r="O225" s="112">
        <f t="shared" si="11"/>
        <v>109.71000000000001</v>
      </c>
      <c r="P225" s="107" t="s">
        <v>124</v>
      </c>
    </row>
    <row r="226" spans="1:16" ht="15">
      <c r="A226" s="107">
        <v>2023</v>
      </c>
      <c r="B226" s="107">
        <v>214</v>
      </c>
      <c r="C226" s="208" t="s">
        <v>746</v>
      </c>
      <c r="D226" s="109" t="s">
        <v>681</v>
      </c>
      <c r="E226" s="109" t="s">
        <v>119</v>
      </c>
      <c r="F226" s="111" t="s">
        <v>747</v>
      </c>
      <c r="G226" s="111" t="s">
        <v>257</v>
      </c>
      <c r="H226" s="112">
        <v>128.82</v>
      </c>
      <c r="I226" s="112">
        <v>11.71</v>
      </c>
      <c r="J226" s="111" t="s">
        <v>645</v>
      </c>
      <c r="K226" s="209" t="s">
        <v>490</v>
      </c>
      <c r="L226" s="109" t="s">
        <v>743</v>
      </c>
      <c r="M226" s="112">
        <f t="shared" si="9"/>
        <v>128.82</v>
      </c>
      <c r="N226" s="112">
        <f t="shared" si="10"/>
        <v>11.71</v>
      </c>
      <c r="O226" s="112">
        <f t="shared" si="11"/>
        <v>117.10999999999999</v>
      </c>
      <c r="P226" s="107" t="s">
        <v>124</v>
      </c>
    </row>
    <row r="227" spans="1:16" ht="15">
      <c r="A227" s="107">
        <v>2023</v>
      </c>
      <c r="B227" s="107">
        <v>215</v>
      </c>
      <c r="C227" s="208" t="s">
        <v>748</v>
      </c>
      <c r="D227" s="109" t="s">
        <v>749</v>
      </c>
      <c r="E227" s="109" t="s">
        <v>119</v>
      </c>
      <c r="F227" s="111" t="s">
        <v>214</v>
      </c>
      <c r="G227" s="111" t="s">
        <v>531</v>
      </c>
      <c r="H227" s="112">
        <v>15.87</v>
      </c>
      <c r="I227" s="112">
        <v>0</v>
      </c>
      <c r="J227" s="111" t="s">
        <v>216</v>
      </c>
      <c r="K227" s="209" t="s">
        <v>217</v>
      </c>
      <c r="L227" s="109" t="s">
        <v>740</v>
      </c>
      <c r="M227" s="112">
        <f t="shared" si="9"/>
        <v>15.87</v>
      </c>
      <c r="N227" s="112">
        <f t="shared" si="10"/>
        <v>0</v>
      </c>
      <c r="O227" s="112">
        <f t="shared" si="11"/>
        <v>15.87</v>
      </c>
      <c r="P227" s="107" t="s">
        <v>124</v>
      </c>
    </row>
    <row r="228" spans="1:16" ht="15">
      <c r="A228" s="107">
        <v>2023</v>
      </c>
      <c r="B228" s="107">
        <v>216</v>
      </c>
      <c r="C228" s="208" t="s">
        <v>750</v>
      </c>
      <c r="D228" s="109" t="s">
        <v>665</v>
      </c>
      <c r="E228" s="109" t="s">
        <v>119</v>
      </c>
      <c r="F228" s="111" t="s">
        <v>535</v>
      </c>
      <c r="G228" s="111"/>
      <c r="H228" s="112">
        <v>105.58</v>
      </c>
      <c r="I228" s="112">
        <v>9.6</v>
      </c>
      <c r="J228" s="111" t="s">
        <v>168</v>
      </c>
      <c r="K228" s="209" t="s">
        <v>169</v>
      </c>
      <c r="L228" s="109" t="s">
        <v>650</v>
      </c>
      <c r="M228" s="112">
        <f t="shared" si="9"/>
        <v>105.58</v>
      </c>
      <c r="N228" s="112">
        <f t="shared" si="10"/>
        <v>9.6</v>
      </c>
      <c r="O228" s="112">
        <f t="shared" si="11"/>
        <v>95.98</v>
      </c>
      <c r="P228" s="107" t="s">
        <v>124</v>
      </c>
    </row>
    <row r="229" spans="1:16" ht="15">
      <c r="A229" s="107">
        <v>2023</v>
      </c>
      <c r="B229" s="107">
        <v>217</v>
      </c>
      <c r="C229" s="208" t="s">
        <v>751</v>
      </c>
      <c r="D229" s="109" t="s">
        <v>681</v>
      </c>
      <c r="E229" s="109" t="s">
        <v>119</v>
      </c>
      <c r="F229" s="111" t="s">
        <v>134</v>
      </c>
      <c r="G229" s="111" t="s">
        <v>332</v>
      </c>
      <c r="H229" s="112">
        <v>168</v>
      </c>
      <c r="I229" s="112">
        <v>30.3</v>
      </c>
      <c r="J229" s="111" t="s">
        <v>139</v>
      </c>
      <c r="K229" s="209" t="s">
        <v>140</v>
      </c>
      <c r="L229" s="109" t="s">
        <v>740</v>
      </c>
      <c r="M229" s="112">
        <f t="shared" si="9"/>
        <v>168</v>
      </c>
      <c r="N229" s="112">
        <f t="shared" si="10"/>
        <v>30.3</v>
      </c>
      <c r="O229" s="112">
        <f t="shared" si="11"/>
        <v>137.7</v>
      </c>
      <c r="P229" s="107" t="s">
        <v>124</v>
      </c>
    </row>
    <row r="230" spans="1:16" ht="15">
      <c r="A230" s="107">
        <v>2023</v>
      </c>
      <c r="B230" s="107">
        <v>218</v>
      </c>
      <c r="C230" s="208" t="s">
        <v>752</v>
      </c>
      <c r="D230" s="109" t="s">
        <v>753</v>
      </c>
      <c r="E230" s="109" t="s">
        <v>119</v>
      </c>
      <c r="F230" s="111" t="s">
        <v>535</v>
      </c>
      <c r="G230" s="111"/>
      <c r="H230" s="112">
        <v>3495.89</v>
      </c>
      <c r="I230" s="112">
        <v>317.81</v>
      </c>
      <c r="J230" s="111" t="s">
        <v>168</v>
      </c>
      <c r="K230" s="209" t="s">
        <v>169</v>
      </c>
      <c r="L230" s="109" t="s">
        <v>706</v>
      </c>
      <c r="M230" s="112">
        <f t="shared" si="9"/>
        <v>3495.89</v>
      </c>
      <c r="N230" s="112">
        <f t="shared" si="10"/>
        <v>317.81</v>
      </c>
      <c r="O230" s="112">
        <f t="shared" si="11"/>
        <v>3178.08</v>
      </c>
      <c r="P230" s="107" t="s">
        <v>124</v>
      </c>
    </row>
    <row r="231" spans="1:16" ht="15">
      <c r="A231" s="107">
        <v>2023</v>
      </c>
      <c r="B231" s="107">
        <v>219</v>
      </c>
      <c r="C231" s="208" t="s">
        <v>754</v>
      </c>
      <c r="D231" s="109" t="s">
        <v>735</v>
      </c>
      <c r="E231" s="109" t="s">
        <v>119</v>
      </c>
      <c r="F231" s="111" t="s">
        <v>397</v>
      </c>
      <c r="G231" s="111"/>
      <c r="H231" s="112">
        <v>1004.28</v>
      </c>
      <c r="I231" s="112">
        <v>91.3</v>
      </c>
      <c r="J231" s="111" t="s">
        <v>168</v>
      </c>
      <c r="K231" s="209" t="s">
        <v>169</v>
      </c>
      <c r="L231" s="109" t="s">
        <v>735</v>
      </c>
      <c r="M231" s="112">
        <f t="shared" si="9"/>
        <v>1004.28</v>
      </c>
      <c r="N231" s="112">
        <f t="shared" si="10"/>
        <v>91.3</v>
      </c>
      <c r="O231" s="112">
        <f t="shared" si="11"/>
        <v>912.98</v>
      </c>
      <c r="P231" s="107" t="s">
        <v>124</v>
      </c>
    </row>
    <row r="232" spans="1:16" ht="15">
      <c r="A232" s="107">
        <v>2023</v>
      </c>
      <c r="B232" s="107">
        <v>220</v>
      </c>
      <c r="C232" s="208" t="s">
        <v>755</v>
      </c>
      <c r="D232" s="109" t="s">
        <v>756</v>
      </c>
      <c r="E232" s="109" t="s">
        <v>119</v>
      </c>
      <c r="F232" s="111" t="s">
        <v>397</v>
      </c>
      <c r="G232" s="111"/>
      <c r="H232" s="112">
        <v>1004.28</v>
      </c>
      <c r="I232" s="112">
        <v>91.3</v>
      </c>
      <c r="J232" s="111" t="s">
        <v>168</v>
      </c>
      <c r="K232" s="209" t="s">
        <v>169</v>
      </c>
      <c r="L232" s="109" t="s">
        <v>756</v>
      </c>
      <c r="M232" s="112">
        <f t="shared" si="9"/>
        <v>1004.28</v>
      </c>
      <c r="N232" s="112">
        <f t="shared" si="10"/>
        <v>91.3</v>
      </c>
      <c r="O232" s="112">
        <f t="shared" si="11"/>
        <v>912.98</v>
      </c>
      <c r="P232" s="107" t="s">
        <v>124</v>
      </c>
    </row>
    <row r="233" spans="1:16" ht="15">
      <c r="A233" s="107">
        <v>2023</v>
      </c>
      <c r="B233" s="107">
        <v>221</v>
      </c>
      <c r="C233" s="208" t="s">
        <v>757</v>
      </c>
      <c r="D233" s="109" t="s">
        <v>689</v>
      </c>
      <c r="E233" s="109" t="s">
        <v>119</v>
      </c>
      <c r="F233" s="111" t="s">
        <v>397</v>
      </c>
      <c r="G233" s="111"/>
      <c r="H233" s="112">
        <v>1406.63</v>
      </c>
      <c r="I233" s="112">
        <v>127.88</v>
      </c>
      <c r="J233" s="111" t="s">
        <v>168</v>
      </c>
      <c r="K233" s="209" t="s">
        <v>169</v>
      </c>
      <c r="L233" s="109" t="s">
        <v>722</v>
      </c>
      <c r="M233" s="112">
        <f t="shared" si="9"/>
        <v>1406.63</v>
      </c>
      <c r="N233" s="112">
        <f t="shared" si="10"/>
        <v>127.88</v>
      </c>
      <c r="O233" s="112">
        <f t="shared" si="11"/>
        <v>1278.75</v>
      </c>
      <c r="P233" s="107" t="s">
        <v>124</v>
      </c>
    </row>
    <row r="234" spans="1:16" ht="15">
      <c r="A234" s="107">
        <v>2023</v>
      </c>
      <c r="B234" s="107">
        <v>222</v>
      </c>
      <c r="C234" s="208" t="s">
        <v>758</v>
      </c>
      <c r="D234" s="109" t="s">
        <v>759</v>
      </c>
      <c r="E234" s="109" t="s">
        <v>119</v>
      </c>
      <c r="F234" s="111" t="s">
        <v>403</v>
      </c>
      <c r="G234" s="111"/>
      <c r="H234" s="112">
        <v>1775.07</v>
      </c>
      <c r="I234" s="112">
        <v>161.37</v>
      </c>
      <c r="J234" s="111" t="s">
        <v>168</v>
      </c>
      <c r="K234" s="209" t="s">
        <v>169</v>
      </c>
      <c r="L234" s="109" t="s">
        <v>760</v>
      </c>
      <c r="M234" s="112">
        <f t="shared" si="9"/>
        <v>1775.07</v>
      </c>
      <c r="N234" s="112">
        <f t="shared" si="10"/>
        <v>161.37</v>
      </c>
      <c r="O234" s="112">
        <f t="shared" si="11"/>
        <v>1613.6999999999998</v>
      </c>
      <c r="P234" s="107" t="s">
        <v>124</v>
      </c>
    </row>
    <row r="235" spans="1:16" ht="15">
      <c r="A235" s="107">
        <v>2023</v>
      </c>
      <c r="B235" s="107">
        <v>223</v>
      </c>
      <c r="C235" s="208" t="s">
        <v>761</v>
      </c>
      <c r="D235" s="109" t="s">
        <v>753</v>
      </c>
      <c r="E235" s="109" t="s">
        <v>119</v>
      </c>
      <c r="F235" s="111" t="s">
        <v>535</v>
      </c>
      <c r="G235" s="111"/>
      <c r="H235" s="112">
        <v>31.69</v>
      </c>
      <c r="I235" s="112">
        <v>2.88</v>
      </c>
      <c r="J235" s="111" t="s">
        <v>168</v>
      </c>
      <c r="K235" s="209" t="s">
        <v>169</v>
      </c>
      <c r="L235" s="109" t="s">
        <v>762</v>
      </c>
      <c r="M235" s="112">
        <f t="shared" si="9"/>
        <v>31.69</v>
      </c>
      <c r="N235" s="112">
        <f t="shared" si="10"/>
        <v>2.88</v>
      </c>
      <c r="O235" s="112">
        <f t="shared" si="11"/>
        <v>28.810000000000002</v>
      </c>
      <c r="P235" s="107" t="s">
        <v>124</v>
      </c>
    </row>
    <row r="236" spans="1:16" ht="15">
      <c r="A236" s="107">
        <v>2023</v>
      </c>
      <c r="B236" s="107">
        <v>224</v>
      </c>
      <c r="C236" s="208" t="s">
        <v>763</v>
      </c>
      <c r="D236" s="109" t="s">
        <v>708</v>
      </c>
      <c r="E236" s="109" t="s">
        <v>119</v>
      </c>
      <c r="F236" s="111" t="s">
        <v>535</v>
      </c>
      <c r="G236" s="111"/>
      <c r="H236" s="112">
        <v>105.58</v>
      </c>
      <c r="I236" s="112">
        <v>9.6</v>
      </c>
      <c r="J236" s="111" t="s">
        <v>168</v>
      </c>
      <c r="K236" s="209" t="s">
        <v>169</v>
      </c>
      <c r="L236" s="109" t="s">
        <v>764</v>
      </c>
      <c r="M236" s="112">
        <f t="shared" si="9"/>
        <v>105.58</v>
      </c>
      <c r="N236" s="112">
        <f t="shared" si="10"/>
        <v>9.6</v>
      </c>
      <c r="O236" s="112">
        <f t="shared" si="11"/>
        <v>95.98</v>
      </c>
      <c r="P236" s="107" t="s">
        <v>124</v>
      </c>
    </row>
    <row r="237" spans="1:16" ht="15">
      <c r="A237" s="107">
        <v>2023</v>
      </c>
      <c r="B237" s="107">
        <v>225</v>
      </c>
      <c r="C237" s="208" t="s">
        <v>765</v>
      </c>
      <c r="D237" s="109" t="s">
        <v>693</v>
      </c>
      <c r="E237" s="109" t="s">
        <v>119</v>
      </c>
      <c r="F237" s="111" t="s">
        <v>535</v>
      </c>
      <c r="G237" s="111"/>
      <c r="H237" s="112">
        <v>174.52</v>
      </c>
      <c r="I237" s="112">
        <v>15.87</v>
      </c>
      <c r="J237" s="111" t="s">
        <v>168</v>
      </c>
      <c r="K237" s="209" t="s">
        <v>169</v>
      </c>
      <c r="L237" s="109" t="s">
        <v>722</v>
      </c>
      <c r="M237" s="112">
        <f t="shared" si="9"/>
        <v>174.52</v>
      </c>
      <c r="N237" s="112">
        <f t="shared" si="10"/>
        <v>15.87</v>
      </c>
      <c r="O237" s="112">
        <f t="shared" si="11"/>
        <v>158.65</v>
      </c>
      <c r="P237" s="107" t="s">
        <v>124</v>
      </c>
    </row>
    <row r="238" spans="1:16" ht="15">
      <c r="A238" s="107">
        <v>2023</v>
      </c>
      <c r="B238" s="107">
        <v>226</v>
      </c>
      <c r="C238" s="208" t="s">
        <v>766</v>
      </c>
      <c r="D238" s="109" t="s">
        <v>708</v>
      </c>
      <c r="E238" s="109" t="s">
        <v>119</v>
      </c>
      <c r="F238" s="111" t="s">
        <v>535</v>
      </c>
      <c r="G238" s="111"/>
      <c r="H238" s="112">
        <v>177.79</v>
      </c>
      <c r="I238" s="112">
        <v>16.16</v>
      </c>
      <c r="J238" s="111" t="s">
        <v>168</v>
      </c>
      <c r="K238" s="209" t="s">
        <v>169</v>
      </c>
      <c r="L238" s="109" t="s">
        <v>764</v>
      </c>
      <c r="M238" s="112">
        <f t="shared" si="9"/>
        <v>177.79</v>
      </c>
      <c r="N238" s="112">
        <f t="shared" si="10"/>
        <v>16.16</v>
      </c>
      <c r="O238" s="112">
        <f t="shared" si="11"/>
        <v>161.63</v>
      </c>
      <c r="P238" s="107" t="s">
        <v>124</v>
      </c>
    </row>
    <row r="239" spans="1:16" ht="15">
      <c r="A239" s="107">
        <v>2023</v>
      </c>
      <c r="B239" s="107">
        <v>227</v>
      </c>
      <c r="C239" s="208" t="s">
        <v>767</v>
      </c>
      <c r="D239" s="109" t="s">
        <v>336</v>
      </c>
      <c r="E239" s="109" t="s">
        <v>119</v>
      </c>
      <c r="F239" s="111" t="s">
        <v>768</v>
      </c>
      <c r="G239" s="111" t="s">
        <v>769</v>
      </c>
      <c r="H239" s="112">
        <v>-1610.99</v>
      </c>
      <c r="I239" s="112">
        <v>-290.53</v>
      </c>
      <c r="J239" s="111" t="s">
        <v>770</v>
      </c>
      <c r="K239" s="209" t="s">
        <v>771</v>
      </c>
      <c r="L239" s="109" t="s">
        <v>529</v>
      </c>
      <c r="M239" s="112">
        <f t="shared" si="9"/>
        <v>-1610.99</v>
      </c>
      <c r="N239" s="112">
        <f t="shared" si="10"/>
        <v>-290.53</v>
      </c>
      <c r="O239" s="112">
        <f t="shared" si="11"/>
        <v>-1320.46</v>
      </c>
      <c r="P239" s="107" t="s">
        <v>124</v>
      </c>
    </row>
    <row r="240" spans="1:16" ht="15">
      <c r="A240" s="107">
        <v>2023</v>
      </c>
      <c r="B240" s="107">
        <v>228</v>
      </c>
      <c r="C240" s="208" t="s">
        <v>772</v>
      </c>
      <c r="D240" s="109" t="s">
        <v>496</v>
      </c>
      <c r="E240" s="109" t="s">
        <v>119</v>
      </c>
      <c r="F240" s="111" t="s">
        <v>304</v>
      </c>
      <c r="G240" s="111" t="s">
        <v>305</v>
      </c>
      <c r="H240" s="112">
        <v>41.8</v>
      </c>
      <c r="I240" s="112">
        <v>7.48</v>
      </c>
      <c r="J240" s="111" t="s">
        <v>306</v>
      </c>
      <c r="K240" s="209" t="s">
        <v>307</v>
      </c>
      <c r="L240" s="109" t="s">
        <v>496</v>
      </c>
      <c r="M240" s="112">
        <f t="shared" si="9"/>
        <v>41.8</v>
      </c>
      <c r="N240" s="112">
        <f t="shared" si="10"/>
        <v>7.48</v>
      </c>
      <c r="O240" s="112">
        <f t="shared" si="11"/>
        <v>34.31999999999999</v>
      </c>
      <c r="P240" s="107" t="s">
        <v>124</v>
      </c>
    </row>
    <row r="241" spans="1:16" ht="15">
      <c r="A241" s="107">
        <v>2023</v>
      </c>
      <c r="B241" s="107">
        <v>229</v>
      </c>
      <c r="C241" s="208" t="s">
        <v>773</v>
      </c>
      <c r="D241" s="109" t="s">
        <v>496</v>
      </c>
      <c r="E241" s="109" t="s">
        <v>119</v>
      </c>
      <c r="F241" s="111" t="s">
        <v>304</v>
      </c>
      <c r="G241" s="111" t="s">
        <v>305</v>
      </c>
      <c r="H241" s="112">
        <v>21.28</v>
      </c>
      <c r="I241" s="112">
        <v>3.82</v>
      </c>
      <c r="J241" s="111" t="s">
        <v>306</v>
      </c>
      <c r="K241" s="209" t="s">
        <v>307</v>
      </c>
      <c r="L241" s="109" t="s">
        <v>496</v>
      </c>
      <c r="M241" s="112">
        <f t="shared" si="9"/>
        <v>21.28</v>
      </c>
      <c r="N241" s="112">
        <f t="shared" si="10"/>
        <v>3.82</v>
      </c>
      <c r="O241" s="112">
        <f t="shared" si="11"/>
        <v>17.46</v>
      </c>
      <c r="P241" s="107" t="s">
        <v>124</v>
      </c>
    </row>
    <row r="242" spans="1:16" ht="15">
      <c r="A242" s="107">
        <v>2023</v>
      </c>
      <c r="B242" s="107">
        <v>230</v>
      </c>
      <c r="C242" s="208" t="s">
        <v>774</v>
      </c>
      <c r="D242" s="109" t="s">
        <v>496</v>
      </c>
      <c r="E242" s="109" t="s">
        <v>119</v>
      </c>
      <c r="F242" s="111" t="s">
        <v>304</v>
      </c>
      <c r="G242" s="111" t="s">
        <v>305</v>
      </c>
      <c r="H242" s="112">
        <v>167.72</v>
      </c>
      <c r="I242" s="112">
        <v>15.1</v>
      </c>
      <c r="J242" s="111" t="s">
        <v>306</v>
      </c>
      <c r="K242" s="209" t="s">
        <v>307</v>
      </c>
      <c r="L242" s="109" t="s">
        <v>496</v>
      </c>
      <c r="M242" s="112">
        <f t="shared" si="9"/>
        <v>167.72</v>
      </c>
      <c r="N242" s="112">
        <f t="shared" si="10"/>
        <v>15.1</v>
      </c>
      <c r="O242" s="112">
        <f t="shared" si="11"/>
        <v>152.62</v>
      </c>
      <c r="P242" s="107" t="s">
        <v>124</v>
      </c>
    </row>
    <row r="243" spans="1:16" ht="15">
      <c r="A243" s="107">
        <v>2023</v>
      </c>
      <c r="B243" s="107">
        <v>231</v>
      </c>
      <c r="C243" s="208" t="s">
        <v>775</v>
      </c>
      <c r="D243" s="109" t="s">
        <v>496</v>
      </c>
      <c r="E243" s="109" t="s">
        <v>119</v>
      </c>
      <c r="F243" s="111" t="s">
        <v>304</v>
      </c>
      <c r="G243" s="111" t="s">
        <v>305</v>
      </c>
      <c r="H243" s="112">
        <v>657.2</v>
      </c>
      <c r="I243" s="112">
        <v>59.31</v>
      </c>
      <c r="J243" s="111" t="s">
        <v>306</v>
      </c>
      <c r="K243" s="209" t="s">
        <v>307</v>
      </c>
      <c r="L243" s="109" t="s">
        <v>496</v>
      </c>
      <c r="M243" s="112">
        <f t="shared" si="9"/>
        <v>657.2</v>
      </c>
      <c r="N243" s="112">
        <f t="shared" si="10"/>
        <v>59.31</v>
      </c>
      <c r="O243" s="112">
        <f t="shared" si="11"/>
        <v>597.8900000000001</v>
      </c>
      <c r="P243" s="107" t="s">
        <v>124</v>
      </c>
    </row>
    <row r="244" spans="1:16" ht="15">
      <c r="A244" s="107">
        <v>2023</v>
      </c>
      <c r="B244" s="107">
        <v>232</v>
      </c>
      <c r="C244" s="208" t="s">
        <v>776</v>
      </c>
      <c r="D244" s="109" t="s">
        <v>496</v>
      </c>
      <c r="E244" s="109" t="s">
        <v>119</v>
      </c>
      <c r="F244" s="111" t="s">
        <v>304</v>
      </c>
      <c r="G244" s="111" t="s">
        <v>305</v>
      </c>
      <c r="H244" s="112">
        <v>153.97</v>
      </c>
      <c r="I244" s="112">
        <v>13.84</v>
      </c>
      <c r="J244" s="111" t="s">
        <v>306</v>
      </c>
      <c r="K244" s="209" t="s">
        <v>307</v>
      </c>
      <c r="L244" s="109" t="s">
        <v>496</v>
      </c>
      <c r="M244" s="112">
        <f t="shared" si="9"/>
        <v>153.97</v>
      </c>
      <c r="N244" s="112">
        <f t="shared" si="10"/>
        <v>13.84</v>
      </c>
      <c r="O244" s="112">
        <f t="shared" si="11"/>
        <v>140.13</v>
      </c>
      <c r="P244" s="107" t="s">
        <v>124</v>
      </c>
    </row>
    <row r="245" spans="1:16" ht="15">
      <c r="A245" s="107">
        <v>2023</v>
      </c>
      <c r="B245" s="107">
        <v>233</v>
      </c>
      <c r="C245" s="208" t="s">
        <v>777</v>
      </c>
      <c r="D245" s="109" t="s">
        <v>496</v>
      </c>
      <c r="E245" s="109" t="s">
        <v>119</v>
      </c>
      <c r="F245" s="111" t="s">
        <v>304</v>
      </c>
      <c r="G245" s="111" t="s">
        <v>305</v>
      </c>
      <c r="H245" s="112">
        <v>25.81</v>
      </c>
      <c r="I245" s="112">
        <v>4.58</v>
      </c>
      <c r="J245" s="111" t="s">
        <v>306</v>
      </c>
      <c r="K245" s="209" t="s">
        <v>307</v>
      </c>
      <c r="L245" s="109" t="s">
        <v>496</v>
      </c>
      <c r="M245" s="112">
        <f t="shared" si="9"/>
        <v>25.81</v>
      </c>
      <c r="N245" s="112">
        <f t="shared" si="10"/>
        <v>4.58</v>
      </c>
      <c r="O245" s="112">
        <f t="shared" si="11"/>
        <v>21.229999999999997</v>
      </c>
      <c r="P245" s="107" t="s">
        <v>124</v>
      </c>
    </row>
    <row r="246" spans="1:16" ht="15">
      <c r="A246" s="107">
        <v>2023</v>
      </c>
      <c r="B246" s="107">
        <v>234</v>
      </c>
      <c r="C246" s="208" t="s">
        <v>778</v>
      </c>
      <c r="D246" s="109" t="s">
        <v>496</v>
      </c>
      <c r="E246" s="109" t="s">
        <v>119</v>
      </c>
      <c r="F246" s="111" t="s">
        <v>304</v>
      </c>
      <c r="G246" s="111" t="s">
        <v>305</v>
      </c>
      <c r="H246" s="112">
        <v>146.03</v>
      </c>
      <c r="I246" s="112">
        <v>25.98</v>
      </c>
      <c r="J246" s="111" t="s">
        <v>306</v>
      </c>
      <c r="K246" s="209" t="s">
        <v>307</v>
      </c>
      <c r="L246" s="109" t="s">
        <v>496</v>
      </c>
      <c r="M246" s="112">
        <f t="shared" si="9"/>
        <v>146.03</v>
      </c>
      <c r="N246" s="112">
        <f t="shared" si="10"/>
        <v>25.98</v>
      </c>
      <c r="O246" s="112">
        <f t="shared" si="11"/>
        <v>120.05</v>
      </c>
      <c r="P246" s="107" t="s">
        <v>124</v>
      </c>
    </row>
    <row r="247" spans="1:16" ht="15">
      <c r="A247" s="107">
        <v>2023</v>
      </c>
      <c r="B247" s="107">
        <v>235</v>
      </c>
      <c r="C247" s="208" t="s">
        <v>779</v>
      </c>
      <c r="D247" s="109" t="s">
        <v>496</v>
      </c>
      <c r="E247" s="109" t="s">
        <v>119</v>
      </c>
      <c r="F247" s="111" t="s">
        <v>304</v>
      </c>
      <c r="G247" s="111" t="s">
        <v>305</v>
      </c>
      <c r="H247" s="112">
        <v>16.59</v>
      </c>
      <c r="I247" s="112">
        <v>2.97</v>
      </c>
      <c r="J247" s="111" t="s">
        <v>306</v>
      </c>
      <c r="K247" s="209" t="s">
        <v>307</v>
      </c>
      <c r="L247" s="109" t="s">
        <v>496</v>
      </c>
      <c r="M247" s="112">
        <f t="shared" si="9"/>
        <v>16.59</v>
      </c>
      <c r="N247" s="112">
        <f t="shared" si="10"/>
        <v>2.97</v>
      </c>
      <c r="O247" s="112">
        <f t="shared" si="11"/>
        <v>13.62</v>
      </c>
      <c r="P247" s="107" t="s">
        <v>124</v>
      </c>
    </row>
    <row r="248" spans="1:16" ht="15">
      <c r="A248" s="107">
        <v>2023</v>
      </c>
      <c r="B248" s="107">
        <v>236</v>
      </c>
      <c r="C248" s="208" t="s">
        <v>780</v>
      </c>
      <c r="D248" s="109" t="s">
        <v>496</v>
      </c>
      <c r="E248" s="109" t="s">
        <v>119</v>
      </c>
      <c r="F248" s="111" t="s">
        <v>304</v>
      </c>
      <c r="G248" s="111" t="s">
        <v>305</v>
      </c>
      <c r="H248" s="112">
        <v>2324.95</v>
      </c>
      <c r="I248" s="112">
        <v>410.2</v>
      </c>
      <c r="J248" s="111" t="s">
        <v>306</v>
      </c>
      <c r="K248" s="209" t="s">
        <v>307</v>
      </c>
      <c r="L248" s="109" t="s">
        <v>496</v>
      </c>
      <c r="M248" s="112">
        <f t="shared" si="9"/>
        <v>2324.95</v>
      </c>
      <c r="N248" s="112">
        <f t="shared" si="10"/>
        <v>410.2</v>
      </c>
      <c r="O248" s="112">
        <f t="shared" si="11"/>
        <v>1914.7499999999998</v>
      </c>
      <c r="P248" s="107" t="s">
        <v>124</v>
      </c>
    </row>
    <row r="249" spans="1:16" ht="15">
      <c r="A249" s="107">
        <v>2023</v>
      </c>
      <c r="B249" s="107">
        <v>237</v>
      </c>
      <c r="C249" s="208" t="s">
        <v>781</v>
      </c>
      <c r="D249" s="109" t="s">
        <v>743</v>
      </c>
      <c r="E249" s="109" t="s">
        <v>119</v>
      </c>
      <c r="F249" s="111" t="s">
        <v>304</v>
      </c>
      <c r="G249" s="111" t="s">
        <v>305</v>
      </c>
      <c r="H249" s="112">
        <v>1445.24</v>
      </c>
      <c r="I249" s="112">
        <v>260.62</v>
      </c>
      <c r="J249" s="111" t="s">
        <v>306</v>
      </c>
      <c r="K249" s="209" t="s">
        <v>307</v>
      </c>
      <c r="L249" s="109" t="s">
        <v>684</v>
      </c>
      <c r="M249" s="112">
        <f t="shared" si="9"/>
        <v>1445.24</v>
      </c>
      <c r="N249" s="112">
        <f t="shared" si="10"/>
        <v>260.62</v>
      </c>
      <c r="O249" s="112">
        <f t="shared" si="11"/>
        <v>1184.62</v>
      </c>
      <c r="P249" s="107" t="s">
        <v>124</v>
      </c>
    </row>
    <row r="250" spans="1:16" ht="15">
      <c r="A250" s="107">
        <v>2023</v>
      </c>
      <c r="B250" s="107">
        <v>238</v>
      </c>
      <c r="C250" s="208" t="s">
        <v>782</v>
      </c>
      <c r="D250" s="109" t="s">
        <v>743</v>
      </c>
      <c r="E250" s="109" t="s">
        <v>119</v>
      </c>
      <c r="F250" s="111" t="s">
        <v>304</v>
      </c>
      <c r="G250" s="111" t="s">
        <v>305</v>
      </c>
      <c r="H250" s="112">
        <v>310.85</v>
      </c>
      <c r="I250" s="112">
        <v>28.26</v>
      </c>
      <c r="J250" s="111" t="s">
        <v>306</v>
      </c>
      <c r="K250" s="209" t="s">
        <v>307</v>
      </c>
      <c r="L250" s="109" t="s">
        <v>684</v>
      </c>
      <c r="M250" s="112">
        <f t="shared" si="9"/>
        <v>310.85</v>
      </c>
      <c r="N250" s="112">
        <f t="shared" si="10"/>
        <v>28.26</v>
      </c>
      <c r="O250" s="112">
        <f t="shared" si="11"/>
        <v>282.59000000000003</v>
      </c>
      <c r="P250" s="107" t="s">
        <v>124</v>
      </c>
    </row>
    <row r="251" spans="1:16" ht="15">
      <c r="A251" s="107">
        <v>2023</v>
      </c>
      <c r="B251" s="107">
        <v>239</v>
      </c>
      <c r="C251" s="208" t="s">
        <v>783</v>
      </c>
      <c r="D251" s="109" t="s">
        <v>374</v>
      </c>
      <c r="E251" s="109" t="s">
        <v>119</v>
      </c>
      <c r="F251" s="111" t="s">
        <v>304</v>
      </c>
      <c r="G251" s="111" t="s">
        <v>305</v>
      </c>
      <c r="H251" s="112">
        <v>-5163.59</v>
      </c>
      <c r="I251" s="112">
        <v>-931.14</v>
      </c>
      <c r="J251" s="111" t="s">
        <v>306</v>
      </c>
      <c r="K251" s="209" t="s">
        <v>307</v>
      </c>
      <c r="L251" s="109" t="s">
        <v>375</v>
      </c>
      <c r="M251" s="112">
        <f t="shared" si="9"/>
        <v>-5163.59</v>
      </c>
      <c r="N251" s="112">
        <f t="shared" si="10"/>
        <v>-931.14</v>
      </c>
      <c r="O251" s="112">
        <f t="shared" si="11"/>
        <v>-4232.45</v>
      </c>
      <c r="P251" s="107" t="s">
        <v>124</v>
      </c>
    </row>
    <row r="252" spans="1:16" ht="15">
      <c r="A252" s="107">
        <v>2023</v>
      </c>
      <c r="B252" s="107">
        <v>240</v>
      </c>
      <c r="C252" s="208" t="s">
        <v>784</v>
      </c>
      <c r="D252" s="109" t="s">
        <v>635</v>
      </c>
      <c r="E252" s="109" t="s">
        <v>119</v>
      </c>
      <c r="F252" s="111" t="s">
        <v>304</v>
      </c>
      <c r="G252" s="111" t="s">
        <v>305</v>
      </c>
      <c r="H252" s="112">
        <v>1166.86</v>
      </c>
      <c r="I252" s="112">
        <v>151.67</v>
      </c>
      <c r="J252" s="111" t="s">
        <v>306</v>
      </c>
      <c r="K252" s="209" t="s">
        <v>307</v>
      </c>
      <c r="L252" s="109" t="s">
        <v>785</v>
      </c>
      <c r="M252" s="112">
        <f t="shared" si="9"/>
        <v>1166.86</v>
      </c>
      <c r="N252" s="112">
        <f t="shared" si="10"/>
        <v>151.67</v>
      </c>
      <c r="O252" s="112">
        <f t="shared" si="11"/>
        <v>1015.1899999999999</v>
      </c>
      <c r="P252" s="107" t="s">
        <v>124</v>
      </c>
    </row>
    <row r="253" spans="1:16" ht="15">
      <c r="A253" s="107">
        <v>2023</v>
      </c>
      <c r="B253" s="107">
        <v>241</v>
      </c>
      <c r="C253" s="208" t="s">
        <v>786</v>
      </c>
      <c r="D253" s="109" t="s">
        <v>635</v>
      </c>
      <c r="E253" s="109" t="s">
        <v>119</v>
      </c>
      <c r="F253" s="111" t="s">
        <v>304</v>
      </c>
      <c r="G253" s="111" t="s">
        <v>305</v>
      </c>
      <c r="H253" s="112">
        <v>352.49</v>
      </c>
      <c r="I253" s="112">
        <v>4.82</v>
      </c>
      <c r="J253" s="111" t="s">
        <v>306</v>
      </c>
      <c r="K253" s="209" t="s">
        <v>307</v>
      </c>
      <c r="L253" s="109" t="s">
        <v>785</v>
      </c>
      <c r="M253" s="112">
        <f t="shared" si="9"/>
        <v>352.49</v>
      </c>
      <c r="N253" s="112">
        <f t="shared" si="10"/>
        <v>4.82</v>
      </c>
      <c r="O253" s="112">
        <f t="shared" si="11"/>
        <v>347.67</v>
      </c>
      <c r="P253" s="107" t="s">
        <v>124</v>
      </c>
    </row>
    <row r="254" spans="1:16" ht="15">
      <c r="A254" s="107">
        <v>2023</v>
      </c>
      <c r="B254" s="107">
        <v>242</v>
      </c>
      <c r="C254" s="208" t="s">
        <v>787</v>
      </c>
      <c r="D254" s="109" t="s">
        <v>635</v>
      </c>
      <c r="E254" s="109" t="s">
        <v>119</v>
      </c>
      <c r="F254" s="111" t="s">
        <v>304</v>
      </c>
      <c r="G254" s="111" t="s">
        <v>305</v>
      </c>
      <c r="H254" s="112">
        <v>338.78</v>
      </c>
      <c r="I254" s="112">
        <v>2.35</v>
      </c>
      <c r="J254" s="111" t="s">
        <v>306</v>
      </c>
      <c r="K254" s="209" t="s">
        <v>307</v>
      </c>
      <c r="L254" s="109" t="s">
        <v>785</v>
      </c>
      <c r="M254" s="112">
        <f t="shared" si="9"/>
        <v>338.78</v>
      </c>
      <c r="N254" s="112">
        <f t="shared" si="10"/>
        <v>2.35</v>
      </c>
      <c r="O254" s="112">
        <f t="shared" si="11"/>
        <v>336.42999999999995</v>
      </c>
      <c r="P254" s="107" t="s">
        <v>124</v>
      </c>
    </row>
    <row r="255" spans="1:16" ht="15">
      <c r="A255" s="107">
        <v>2023</v>
      </c>
      <c r="B255" s="107">
        <v>243</v>
      </c>
      <c r="C255" s="208" t="s">
        <v>788</v>
      </c>
      <c r="D255" s="109" t="s">
        <v>635</v>
      </c>
      <c r="E255" s="109" t="s">
        <v>119</v>
      </c>
      <c r="F255" s="111" t="s">
        <v>304</v>
      </c>
      <c r="G255" s="111" t="s">
        <v>305</v>
      </c>
      <c r="H255" s="112">
        <v>339.4</v>
      </c>
      <c r="I255" s="112">
        <v>1.24</v>
      </c>
      <c r="J255" s="111" t="s">
        <v>306</v>
      </c>
      <c r="K255" s="209" t="s">
        <v>307</v>
      </c>
      <c r="L255" s="109" t="s">
        <v>785</v>
      </c>
      <c r="M255" s="112">
        <f t="shared" si="9"/>
        <v>339.4</v>
      </c>
      <c r="N255" s="112">
        <f t="shared" si="10"/>
        <v>1.24</v>
      </c>
      <c r="O255" s="112">
        <f t="shared" si="11"/>
        <v>338.15999999999997</v>
      </c>
      <c r="P255" s="107" t="s">
        <v>124</v>
      </c>
    </row>
    <row r="256" spans="1:16" ht="15">
      <c r="A256" s="107">
        <v>2023</v>
      </c>
      <c r="B256" s="107">
        <v>244</v>
      </c>
      <c r="C256" s="208" t="s">
        <v>789</v>
      </c>
      <c r="D256" s="109" t="s">
        <v>635</v>
      </c>
      <c r="E256" s="109" t="s">
        <v>119</v>
      </c>
      <c r="F256" s="111" t="s">
        <v>304</v>
      </c>
      <c r="G256" s="111" t="s">
        <v>305</v>
      </c>
      <c r="H256" s="112">
        <v>557.8</v>
      </c>
      <c r="I256" s="112">
        <v>21.09</v>
      </c>
      <c r="J256" s="111" t="s">
        <v>306</v>
      </c>
      <c r="K256" s="209" t="s">
        <v>307</v>
      </c>
      <c r="L256" s="109" t="s">
        <v>785</v>
      </c>
      <c r="M256" s="112">
        <f t="shared" si="9"/>
        <v>557.8</v>
      </c>
      <c r="N256" s="112">
        <f t="shared" si="10"/>
        <v>21.09</v>
      </c>
      <c r="O256" s="112">
        <f t="shared" si="11"/>
        <v>536.7099999999999</v>
      </c>
      <c r="P256" s="107" t="s">
        <v>124</v>
      </c>
    </row>
    <row r="257" spans="1:16" ht="15">
      <c r="A257" s="107">
        <v>2023</v>
      </c>
      <c r="B257" s="107">
        <v>245</v>
      </c>
      <c r="C257" s="208" t="s">
        <v>790</v>
      </c>
      <c r="D257" s="109" t="s">
        <v>635</v>
      </c>
      <c r="E257" s="109" t="s">
        <v>119</v>
      </c>
      <c r="F257" s="111" t="s">
        <v>304</v>
      </c>
      <c r="G257" s="111" t="s">
        <v>305</v>
      </c>
      <c r="H257" s="112">
        <v>444.91</v>
      </c>
      <c r="I257" s="112">
        <v>10.83</v>
      </c>
      <c r="J257" s="111" t="s">
        <v>306</v>
      </c>
      <c r="K257" s="209" t="s">
        <v>307</v>
      </c>
      <c r="L257" s="109" t="s">
        <v>785</v>
      </c>
      <c r="M257" s="112">
        <f t="shared" si="9"/>
        <v>444.91</v>
      </c>
      <c r="N257" s="112">
        <f t="shared" si="10"/>
        <v>10.83</v>
      </c>
      <c r="O257" s="112">
        <f t="shared" si="11"/>
        <v>434.08000000000004</v>
      </c>
      <c r="P257" s="107" t="s">
        <v>124</v>
      </c>
    </row>
    <row r="258" spans="1:16" ht="15">
      <c r="A258" s="107">
        <v>2023</v>
      </c>
      <c r="B258" s="107">
        <v>246</v>
      </c>
      <c r="C258" s="208" t="s">
        <v>791</v>
      </c>
      <c r="D258" s="109" t="s">
        <v>635</v>
      </c>
      <c r="E258" s="109" t="s">
        <v>119</v>
      </c>
      <c r="F258" s="111" t="s">
        <v>304</v>
      </c>
      <c r="G258" s="111" t="s">
        <v>305</v>
      </c>
      <c r="H258" s="112">
        <v>426.14</v>
      </c>
      <c r="I258" s="112">
        <v>18.1</v>
      </c>
      <c r="J258" s="111" t="s">
        <v>306</v>
      </c>
      <c r="K258" s="209" t="s">
        <v>307</v>
      </c>
      <c r="L258" s="109" t="s">
        <v>785</v>
      </c>
      <c r="M258" s="112">
        <f t="shared" si="9"/>
        <v>426.14</v>
      </c>
      <c r="N258" s="112">
        <f t="shared" si="10"/>
        <v>18.1</v>
      </c>
      <c r="O258" s="112">
        <f t="shared" si="11"/>
        <v>408.03999999999996</v>
      </c>
      <c r="P258" s="107" t="s">
        <v>124</v>
      </c>
    </row>
    <row r="259" spans="1:16" ht="15">
      <c r="A259" s="107">
        <v>2023</v>
      </c>
      <c r="B259" s="107">
        <v>247</v>
      </c>
      <c r="C259" s="208" t="s">
        <v>792</v>
      </c>
      <c r="D259" s="109" t="s">
        <v>714</v>
      </c>
      <c r="E259" s="109" t="s">
        <v>119</v>
      </c>
      <c r="F259" s="111" t="s">
        <v>304</v>
      </c>
      <c r="G259" s="111" t="s">
        <v>305</v>
      </c>
      <c r="H259" s="112">
        <v>109.98</v>
      </c>
      <c r="I259" s="112">
        <v>10</v>
      </c>
      <c r="J259" s="111" t="s">
        <v>306</v>
      </c>
      <c r="K259" s="209" t="s">
        <v>307</v>
      </c>
      <c r="L259" s="109" t="s">
        <v>737</v>
      </c>
      <c r="M259" s="112">
        <f t="shared" si="9"/>
        <v>109.98</v>
      </c>
      <c r="N259" s="112">
        <f t="shared" si="10"/>
        <v>10</v>
      </c>
      <c r="O259" s="112">
        <f t="shared" si="11"/>
        <v>99.98</v>
      </c>
      <c r="P259" s="107" t="s">
        <v>124</v>
      </c>
    </row>
    <row r="260" spans="1:16" ht="15">
      <c r="A260" s="107">
        <v>2023</v>
      </c>
      <c r="B260" s="107">
        <v>248</v>
      </c>
      <c r="C260" s="208" t="s">
        <v>793</v>
      </c>
      <c r="D260" s="109" t="s">
        <v>714</v>
      </c>
      <c r="E260" s="109" t="s">
        <v>119</v>
      </c>
      <c r="F260" s="111" t="s">
        <v>304</v>
      </c>
      <c r="G260" s="111" t="s">
        <v>305</v>
      </c>
      <c r="H260" s="112">
        <v>228.58</v>
      </c>
      <c r="I260" s="112">
        <v>20.78</v>
      </c>
      <c r="J260" s="111" t="s">
        <v>306</v>
      </c>
      <c r="K260" s="209" t="s">
        <v>307</v>
      </c>
      <c r="L260" s="109" t="s">
        <v>737</v>
      </c>
      <c r="M260" s="112">
        <f t="shared" si="9"/>
        <v>228.58</v>
      </c>
      <c r="N260" s="112">
        <f t="shared" si="10"/>
        <v>20.78</v>
      </c>
      <c r="O260" s="112">
        <f t="shared" si="11"/>
        <v>207.8</v>
      </c>
      <c r="P260" s="107" t="s">
        <v>124</v>
      </c>
    </row>
    <row r="261" spans="1:16" ht="15">
      <c r="A261" s="107">
        <v>2023</v>
      </c>
      <c r="B261" s="107">
        <v>249</v>
      </c>
      <c r="C261" s="208" t="s">
        <v>794</v>
      </c>
      <c r="D261" s="109" t="s">
        <v>714</v>
      </c>
      <c r="E261" s="109" t="s">
        <v>119</v>
      </c>
      <c r="F261" s="111" t="s">
        <v>304</v>
      </c>
      <c r="G261" s="111" t="s">
        <v>305</v>
      </c>
      <c r="H261" s="112">
        <v>130.05</v>
      </c>
      <c r="I261" s="112">
        <v>23.45</v>
      </c>
      <c r="J261" s="111" t="s">
        <v>306</v>
      </c>
      <c r="K261" s="209" t="s">
        <v>307</v>
      </c>
      <c r="L261" s="109" t="s">
        <v>737</v>
      </c>
      <c r="M261" s="112">
        <f t="shared" si="9"/>
        <v>130.05</v>
      </c>
      <c r="N261" s="112">
        <f t="shared" si="10"/>
        <v>23.45</v>
      </c>
      <c r="O261" s="112">
        <f t="shared" si="11"/>
        <v>106.60000000000001</v>
      </c>
      <c r="P261" s="107" t="s">
        <v>124</v>
      </c>
    </row>
    <row r="262" spans="1:16" ht="15">
      <c r="A262" s="107">
        <v>2023</v>
      </c>
      <c r="B262" s="107">
        <v>250</v>
      </c>
      <c r="C262" s="208" t="s">
        <v>795</v>
      </c>
      <c r="D262" s="109" t="s">
        <v>714</v>
      </c>
      <c r="E262" s="109" t="s">
        <v>119</v>
      </c>
      <c r="F262" s="111" t="s">
        <v>304</v>
      </c>
      <c r="G262" s="111" t="s">
        <v>305</v>
      </c>
      <c r="H262" s="112">
        <v>781.86</v>
      </c>
      <c r="I262" s="112">
        <v>140.99</v>
      </c>
      <c r="J262" s="111" t="s">
        <v>306</v>
      </c>
      <c r="K262" s="209" t="s">
        <v>307</v>
      </c>
      <c r="L262" s="109" t="s">
        <v>737</v>
      </c>
      <c r="M262" s="112">
        <f t="shared" si="9"/>
        <v>781.86</v>
      </c>
      <c r="N262" s="112">
        <f t="shared" si="10"/>
        <v>140.99</v>
      </c>
      <c r="O262" s="112">
        <f t="shared" si="11"/>
        <v>640.87</v>
      </c>
      <c r="P262" s="107" t="s">
        <v>124</v>
      </c>
    </row>
    <row r="263" spans="1:16" ht="15">
      <c r="A263" s="107">
        <v>2023</v>
      </c>
      <c r="B263" s="107">
        <v>251</v>
      </c>
      <c r="C263" s="208" t="s">
        <v>796</v>
      </c>
      <c r="D263" s="109" t="s">
        <v>618</v>
      </c>
      <c r="E263" s="109" t="s">
        <v>119</v>
      </c>
      <c r="F263" s="111" t="s">
        <v>797</v>
      </c>
      <c r="G263" s="111" t="s">
        <v>305</v>
      </c>
      <c r="H263" s="112">
        <v>-2931.93</v>
      </c>
      <c r="I263" s="112">
        <v>0</v>
      </c>
      <c r="J263" s="111" t="s">
        <v>306</v>
      </c>
      <c r="K263" s="209" t="s">
        <v>307</v>
      </c>
      <c r="L263" s="109" t="s">
        <v>798</v>
      </c>
      <c r="M263" s="112">
        <f t="shared" si="9"/>
        <v>-2931.93</v>
      </c>
      <c r="N263" s="112">
        <f t="shared" si="10"/>
        <v>0</v>
      </c>
      <c r="O263" s="112">
        <f t="shared" si="11"/>
        <v>-2931.93</v>
      </c>
      <c r="P263" s="107" t="s">
        <v>124</v>
      </c>
    </row>
    <row r="264" spans="1:16" ht="15">
      <c r="A264" s="107">
        <v>2023</v>
      </c>
      <c r="B264" s="107">
        <v>252</v>
      </c>
      <c r="C264" s="208" t="s">
        <v>799</v>
      </c>
      <c r="D264" s="109" t="s">
        <v>635</v>
      </c>
      <c r="E264" s="109" t="s">
        <v>119</v>
      </c>
      <c r="F264" s="111" t="s">
        <v>304</v>
      </c>
      <c r="G264" s="111" t="s">
        <v>305</v>
      </c>
      <c r="H264" s="112">
        <v>340.62</v>
      </c>
      <c r="I264" s="112">
        <v>2.68</v>
      </c>
      <c r="J264" s="111" t="s">
        <v>306</v>
      </c>
      <c r="K264" s="209" t="s">
        <v>307</v>
      </c>
      <c r="L264" s="109" t="s">
        <v>785</v>
      </c>
      <c r="M264" s="112">
        <f t="shared" si="9"/>
        <v>340.62</v>
      </c>
      <c r="N264" s="112">
        <f t="shared" si="10"/>
        <v>2.68</v>
      </c>
      <c r="O264" s="112">
        <f t="shared" si="11"/>
        <v>337.94</v>
      </c>
      <c r="P264" s="107" t="s">
        <v>124</v>
      </c>
    </row>
    <row r="265" spans="1:16" ht="15">
      <c r="A265" s="107">
        <v>2023</v>
      </c>
      <c r="B265" s="107">
        <v>253</v>
      </c>
      <c r="C265" s="208" t="s">
        <v>800</v>
      </c>
      <c r="D265" s="109" t="s">
        <v>635</v>
      </c>
      <c r="E265" s="109" t="s">
        <v>119</v>
      </c>
      <c r="F265" s="111" t="s">
        <v>304</v>
      </c>
      <c r="G265" s="111" t="s">
        <v>305</v>
      </c>
      <c r="H265" s="112">
        <v>339.4</v>
      </c>
      <c r="I265" s="112">
        <v>2.46</v>
      </c>
      <c r="J265" s="111" t="s">
        <v>306</v>
      </c>
      <c r="K265" s="209" t="s">
        <v>307</v>
      </c>
      <c r="L265" s="109" t="s">
        <v>785</v>
      </c>
      <c r="M265" s="112">
        <f t="shared" si="9"/>
        <v>339.4</v>
      </c>
      <c r="N265" s="112">
        <f t="shared" si="10"/>
        <v>2.46</v>
      </c>
      <c r="O265" s="112">
        <f t="shared" si="11"/>
        <v>336.94</v>
      </c>
      <c r="P265" s="107" t="s">
        <v>124</v>
      </c>
    </row>
    <row r="266" spans="1:16" ht="15">
      <c r="A266" s="107">
        <v>2023</v>
      </c>
      <c r="B266" s="107">
        <v>254</v>
      </c>
      <c r="C266" s="208" t="s">
        <v>801</v>
      </c>
      <c r="D266" s="109" t="s">
        <v>714</v>
      </c>
      <c r="E266" s="109" t="s">
        <v>119</v>
      </c>
      <c r="F266" s="111" t="s">
        <v>304</v>
      </c>
      <c r="G266" s="111" t="s">
        <v>305</v>
      </c>
      <c r="H266" s="112">
        <v>29.38</v>
      </c>
      <c r="I266" s="112">
        <v>5.3</v>
      </c>
      <c r="J266" s="111" t="s">
        <v>306</v>
      </c>
      <c r="K266" s="209" t="s">
        <v>307</v>
      </c>
      <c r="L266" s="109" t="s">
        <v>737</v>
      </c>
      <c r="M266" s="112">
        <f t="shared" si="9"/>
        <v>29.38</v>
      </c>
      <c r="N266" s="112">
        <f t="shared" si="10"/>
        <v>5.3</v>
      </c>
      <c r="O266" s="112">
        <f t="shared" si="11"/>
        <v>24.08</v>
      </c>
      <c r="P266" s="107" t="s">
        <v>124</v>
      </c>
    </row>
    <row r="267" spans="1:16" ht="15">
      <c r="A267" s="107">
        <v>2023</v>
      </c>
      <c r="B267" s="107">
        <v>255</v>
      </c>
      <c r="C267" s="208" t="s">
        <v>802</v>
      </c>
      <c r="D267" s="109" t="s">
        <v>714</v>
      </c>
      <c r="E267" s="109" t="s">
        <v>119</v>
      </c>
      <c r="F267" s="111" t="s">
        <v>304</v>
      </c>
      <c r="G267" s="111" t="s">
        <v>305</v>
      </c>
      <c r="H267" s="112">
        <v>18.3</v>
      </c>
      <c r="I267" s="112">
        <v>3.3</v>
      </c>
      <c r="J267" s="111" t="s">
        <v>306</v>
      </c>
      <c r="K267" s="209" t="s">
        <v>307</v>
      </c>
      <c r="L267" s="109" t="s">
        <v>737</v>
      </c>
      <c r="M267" s="112">
        <f t="shared" si="9"/>
        <v>18.3</v>
      </c>
      <c r="N267" s="112">
        <f t="shared" si="10"/>
        <v>3.3</v>
      </c>
      <c r="O267" s="112">
        <f t="shared" si="11"/>
        <v>15</v>
      </c>
      <c r="P267" s="107" t="s">
        <v>124</v>
      </c>
    </row>
    <row r="268" spans="1:16" ht="15">
      <c r="A268" s="107">
        <v>2023</v>
      </c>
      <c r="B268" s="107">
        <v>256</v>
      </c>
      <c r="C268" s="208" t="s">
        <v>803</v>
      </c>
      <c r="D268" s="109" t="s">
        <v>714</v>
      </c>
      <c r="E268" s="109" t="s">
        <v>119</v>
      </c>
      <c r="F268" s="111" t="s">
        <v>304</v>
      </c>
      <c r="G268" s="111" t="s">
        <v>305</v>
      </c>
      <c r="H268" s="112">
        <v>80.49</v>
      </c>
      <c r="I268" s="112">
        <v>7.32</v>
      </c>
      <c r="J268" s="111" t="s">
        <v>306</v>
      </c>
      <c r="K268" s="209" t="s">
        <v>307</v>
      </c>
      <c r="L268" s="109" t="s">
        <v>737</v>
      </c>
      <c r="M268" s="112">
        <f t="shared" si="9"/>
        <v>80.49</v>
      </c>
      <c r="N268" s="112">
        <f t="shared" si="10"/>
        <v>7.32</v>
      </c>
      <c r="O268" s="112">
        <f t="shared" si="11"/>
        <v>73.16999999999999</v>
      </c>
      <c r="P268" s="107" t="s">
        <v>124</v>
      </c>
    </row>
    <row r="269" spans="1:16" ht="15">
      <c r="A269" s="107">
        <v>2023</v>
      </c>
      <c r="B269" s="107">
        <v>257</v>
      </c>
      <c r="C269" s="208" t="s">
        <v>804</v>
      </c>
      <c r="D269" s="109" t="s">
        <v>714</v>
      </c>
      <c r="E269" s="109" t="s">
        <v>119</v>
      </c>
      <c r="F269" s="111" t="s">
        <v>304</v>
      </c>
      <c r="G269" s="111" t="s">
        <v>305</v>
      </c>
      <c r="H269" s="112">
        <v>17.18</v>
      </c>
      <c r="I269" s="112">
        <v>3.1</v>
      </c>
      <c r="J269" s="111" t="s">
        <v>306</v>
      </c>
      <c r="K269" s="209" t="s">
        <v>307</v>
      </c>
      <c r="L269" s="109" t="s">
        <v>737</v>
      </c>
      <c r="M269" s="112">
        <f t="shared" si="9"/>
        <v>17.18</v>
      </c>
      <c r="N269" s="112">
        <f t="shared" si="10"/>
        <v>3.1</v>
      </c>
      <c r="O269" s="112">
        <f t="shared" si="11"/>
        <v>14.08</v>
      </c>
      <c r="P269" s="107" t="s">
        <v>124</v>
      </c>
    </row>
    <row r="270" spans="1:16" ht="15">
      <c r="A270" s="107">
        <v>2023</v>
      </c>
      <c r="B270" s="107">
        <v>258</v>
      </c>
      <c r="C270" s="208" t="s">
        <v>805</v>
      </c>
      <c r="D270" s="109" t="s">
        <v>714</v>
      </c>
      <c r="E270" s="109" t="s">
        <v>119</v>
      </c>
      <c r="F270" s="111" t="s">
        <v>304</v>
      </c>
      <c r="G270" s="111" t="s">
        <v>305</v>
      </c>
      <c r="H270" s="112">
        <v>15.26</v>
      </c>
      <c r="I270" s="112">
        <v>2.75</v>
      </c>
      <c r="J270" s="111" t="s">
        <v>306</v>
      </c>
      <c r="K270" s="209" t="s">
        <v>307</v>
      </c>
      <c r="L270" s="109" t="s">
        <v>737</v>
      </c>
      <c r="M270" s="112">
        <f aca="true" t="shared" si="12" ref="M270:M333">IF(P270="SI",0,H270)</f>
        <v>15.26</v>
      </c>
      <c r="N270" s="112">
        <f aca="true" t="shared" si="13" ref="N270:N333">IF(P270="SI",0,I270)</f>
        <v>2.75</v>
      </c>
      <c r="O270" s="112">
        <f aca="true" t="shared" si="14" ref="O270:O333">M270-N270</f>
        <v>12.51</v>
      </c>
      <c r="P270" s="107" t="s">
        <v>124</v>
      </c>
    </row>
    <row r="271" spans="1:16" ht="15">
      <c r="A271" s="107">
        <v>2023</v>
      </c>
      <c r="B271" s="107">
        <v>259</v>
      </c>
      <c r="C271" s="208" t="s">
        <v>806</v>
      </c>
      <c r="D271" s="109" t="s">
        <v>743</v>
      </c>
      <c r="E271" s="109" t="s">
        <v>119</v>
      </c>
      <c r="F271" s="111" t="s">
        <v>304</v>
      </c>
      <c r="G271" s="111" t="s">
        <v>305</v>
      </c>
      <c r="H271" s="112">
        <v>34.28</v>
      </c>
      <c r="I271" s="112">
        <v>6.18</v>
      </c>
      <c r="J271" s="111" t="s">
        <v>306</v>
      </c>
      <c r="K271" s="209" t="s">
        <v>307</v>
      </c>
      <c r="L271" s="109" t="s">
        <v>684</v>
      </c>
      <c r="M271" s="112">
        <f t="shared" si="12"/>
        <v>34.28</v>
      </c>
      <c r="N271" s="112">
        <f t="shared" si="13"/>
        <v>6.18</v>
      </c>
      <c r="O271" s="112">
        <f t="shared" si="14"/>
        <v>28.1</v>
      </c>
      <c r="P271" s="107" t="s">
        <v>124</v>
      </c>
    </row>
    <row r="272" spans="1:16" ht="15">
      <c r="A272" s="107">
        <v>2023</v>
      </c>
      <c r="B272" s="107">
        <v>260</v>
      </c>
      <c r="C272" s="208" t="s">
        <v>807</v>
      </c>
      <c r="D272" s="109" t="s">
        <v>743</v>
      </c>
      <c r="E272" s="109" t="s">
        <v>119</v>
      </c>
      <c r="F272" s="111" t="s">
        <v>304</v>
      </c>
      <c r="G272" s="111" t="s">
        <v>305</v>
      </c>
      <c r="H272" s="112">
        <v>16.31</v>
      </c>
      <c r="I272" s="112">
        <v>2.94</v>
      </c>
      <c r="J272" s="111" t="s">
        <v>306</v>
      </c>
      <c r="K272" s="209" t="s">
        <v>307</v>
      </c>
      <c r="L272" s="109" t="s">
        <v>684</v>
      </c>
      <c r="M272" s="112">
        <f t="shared" si="12"/>
        <v>16.31</v>
      </c>
      <c r="N272" s="112">
        <f t="shared" si="13"/>
        <v>2.94</v>
      </c>
      <c r="O272" s="112">
        <f t="shared" si="14"/>
        <v>13.37</v>
      </c>
      <c r="P272" s="107" t="s">
        <v>124</v>
      </c>
    </row>
    <row r="273" spans="1:16" ht="15">
      <c r="A273" s="107">
        <v>2023</v>
      </c>
      <c r="B273" s="107">
        <v>261</v>
      </c>
      <c r="C273" s="208" t="s">
        <v>808</v>
      </c>
      <c r="D273" s="109" t="s">
        <v>743</v>
      </c>
      <c r="E273" s="109" t="s">
        <v>119</v>
      </c>
      <c r="F273" s="111" t="s">
        <v>304</v>
      </c>
      <c r="G273" s="111" t="s">
        <v>305</v>
      </c>
      <c r="H273" s="112">
        <v>107.9</v>
      </c>
      <c r="I273" s="112">
        <v>9.81</v>
      </c>
      <c r="J273" s="111" t="s">
        <v>306</v>
      </c>
      <c r="K273" s="209" t="s">
        <v>307</v>
      </c>
      <c r="L273" s="109" t="s">
        <v>684</v>
      </c>
      <c r="M273" s="112">
        <f t="shared" si="12"/>
        <v>107.9</v>
      </c>
      <c r="N273" s="112">
        <f t="shared" si="13"/>
        <v>9.81</v>
      </c>
      <c r="O273" s="112">
        <f t="shared" si="14"/>
        <v>98.09</v>
      </c>
      <c r="P273" s="107" t="s">
        <v>124</v>
      </c>
    </row>
    <row r="274" spans="1:16" ht="15">
      <c r="A274" s="107">
        <v>2023</v>
      </c>
      <c r="B274" s="107">
        <v>262</v>
      </c>
      <c r="C274" s="208" t="s">
        <v>809</v>
      </c>
      <c r="D274" s="109" t="s">
        <v>743</v>
      </c>
      <c r="E274" s="109" t="s">
        <v>119</v>
      </c>
      <c r="F274" s="111" t="s">
        <v>304</v>
      </c>
      <c r="G274" s="111" t="s">
        <v>305</v>
      </c>
      <c r="H274" s="112">
        <v>108.31</v>
      </c>
      <c r="I274" s="112">
        <v>9.85</v>
      </c>
      <c r="J274" s="111" t="s">
        <v>306</v>
      </c>
      <c r="K274" s="209" t="s">
        <v>307</v>
      </c>
      <c r="L274" s="109" t="s">
        <v>684</v>
      </c>
      <c r="M274" s="112">
        <f t="shared" si="12"/>
        <v>108.31</v>
      </c>
      <c r="N274" s="112">
        <f t="shared" si="13"/>
        <v>9.85</v>
      </c>
      <c r="O274" s="112">
        <f t="shared" si="14"/>
        <v>98.46000000000001</v>
      </c>
      <c r="P274" s="107" t="s">
        <v>124</v>
      </c>
    </row>
    <row r="275" spans="1:16" ht="15">
      <c r="A275" s="107">
        <v>2023</v>
      </c>
      <c r="B275" s="107">
        <v>263</v>
      </c>
      <c r="C275" s="208" t="s">
        <v>810</v>
      </c>
      <c r="D275" s="109" t="s">
        <v>743</v>
      </c>
      <c r="E275" s="109" t="s">
        <v>119</v>
      </c>
      <c r="F275" s="111" t="s">
        <v>304</v>
      </c>
      <c r="G275" s="111" t="s">
        <v>305</v>
      </c>
      <c r="H275" s="112">
        <v>17.47</v>
      </c>
      <c r="I275" s="112">
        <v>3.15</v>
      </c>
      <c r="J275" s="111" t="s">
        <v>306</v>
      </c>
      <c r="K275" s="209" t="s">
        <v>307</v>
      </c>
      <c r="L275" s="109" t="s">
        <v>684</v>
      </c>
      <c r="M275" s="112">
        <f t="shared" si="12"/>
        <v>17.47</v>
      </c>
      <c r="N275" s="112">
        <f t="shared" si="13"/>
        <v>3.15</v>
      </c>
      <c r="O275" s="112">
        <f t="shared" si="14"/>
        <v>14.319999999999999</v>
      </c>
      <c r="P275" s="107" t="s">
        <v>124</v>
      </c>
    </row>
    <row r="276" spans="1:16" ht="15">
      <c r="A276" s="107">
        <v>2023</v>
      </c>
      <c r="B276" s="107">
        <v>264</v>
      </c>
      <c r="C276" s="208" t="s">
        <v>811</v>
      </c>
      <c r="D276" s="109" t="s">
        <v>743</v>
      </c>
      <c r="E276" s="109" t="s">
        <v>119</v>
      </c>
      <c r="F276" s="111" t="s">
        <v>304</v>
      </c>
      <c r="G276" s="111" t="s">
        <v>305</v>
      </c>
      <c r="H276" s="112">
        <v>163.39</v>
      </c>
      <c r="I276" s="112">
        <v>29.46</v>
      </c>
      <c r="J276" s="111" t="s">
        <v>306</v>
      </c>
      <c r="K276" s="209" t="s">
        <v>307</v>
      </c>
      <c r="L276" s="109" t="s">
        <v>684</v>
      </c>
      <c r="M276" s="112">
        <f t="shared" si="12"/>
        <v>163.39</v>
      </c>
      <c r="N276" s="112">
        <f t="shared" si="13"/>
        <v>29.46</v>
      </c>
      <c r="O276" s="112">
        <f t="shared" si="14"/>
        <v>133.92999999999998</v>
      </c>
      <c r="P276" s="107" t="s">
        <v>124</v>
      </c>
    </row>
    <row r="277" spans="1:16" ht="15">
      <c r="A277" s="107">
        <v>2023</v>
      </c>
      <c r="B277" s="107">
        <v>265</v>
      </c>
      <c r="C277" s="208" t="s">
        <v>812</v>
      </c>
      <c r="D277" s="109" t="s">
        <v>743</v>
      </c>
      <c r="E277" s="109" t="s">
        <v>119</v>
      </c>
      <c r="F277" s="111" t="s">
        <v>304</v>
      </c>
      <c r="G277" s="111" t="s">
        <v>305</v>
      </c>
      <c r="H277" s="112">
        <v>15.07</v>
      </c>
      <c r="I277" s="112">
        <v>2.72</v>
      </c>
      <c r="J277" s="111" t="s">
        <v>306</v>
      </c>
      <c r="K277" s="209" t="s">
        <v>307</v>
      </c>
      <c r="L277" s="109" t="s">
        <v>684</v>
      </c>
      <c r="M277" s="112">
        <f t="shared" si="12"/>
        <v>15.07</v>
      </c>
      <c r="N277" s="112">
        <f t="shared" si="13"/>
        <v>2.72</v>
      </c>
      <c r="O277" s="112">
        <f t="shared" si="14"/>
        <v>12.35</v>
      </c>
      <c r="P277" s="107" t="s">
        <v>124</v>
      </c>
    </row>
    <row r="278" spans="1:16" ht="15">
      <c r="A278" s="107">
        <v>2023</v>
      </c>
      <c r="B278" s="107">
        <v>266</v>
      </c>
      <c r="C278" s="208" t="s">
        <v>813</v>
      </c>
      <c r="D278" s="109" t="s">
        <v>618</v>
      </c>
      <c r="E278" s="109" t="s">
        <v>119</v>
      </c>
      <c r="F278" s="111" t="s">
        <v>797</v>
      </c>
      <c r="G278" s="111" t="s">
        <v>305</v>
      </c>
      <c r="H278" s="112">
        <v>41.13</v>
      </c>
      <c r="I278" s="112">
        <v>0</v>
      </c>
      <c r="J278" s="111" t="s">
        <v>306</v>
      </c>
      <c r="K278" s="209" t="s">
        <v>307</v>
      </c>
      <c r="L278" s="109" t="s">
        <v>618</v>
      </c>
      <c r="M278" s="112">
        <f t="shared" si="12"/>
        <v>41.13</v>
      </c>
      <c r="N278" s="112">
        <f t="shared" si="13"/>
        <v>0</v>
      </c>
      <c r="O278" s="112">
        <f t="shared" si="14"/>
        <v>41.13</v>
      </c>
      <c r="P278" s="107" t="s">
        <v>124</v>
      </c>
    </row>
    <row r="279" spans="1:16" ht="15">
      <c r="A279" s="107">
        <v>2023</v>
      </c>
      <c r="B279" s="107">
        <v>267</v>
      </c>
      <c r="C279" s="208" t="s">
        <v>565</v>
      </c>
      <c r="D279" s="109" t="s">
        <v>814</v>
      </c>
      <c r="E279" s="109" t="s">
        <v>119</v>
      </c>
      <c r="F279" s="111" t="s">
        <v>815</v>
      </c>
      <c r="G279" s="111" t="s">
        <v>816</v>
      </c>
      <c r="H279" s="112">
        <v>915</v>
      </c>
      <c r="I279" s="112">
        <v>165</v>
      </c>
      <c r="J279" s="111" t="s">
        <v>817</v>
      </c>
      <c r="K279" s="209" t="s">
        <v>818</v>
      </c>
      <c r="L279" s="109" t="s">
        <v>819</v>
      </c>
      <c r="M279" s="112">
        <f t="shared" si="12"/>
        <v>915</v>
      </c>
      <c r="N279" s="112">
        <f t="shared" si="13"/>
        <v>165</v>
      </c>
      <c r="O279" s="112">
        <f t="shared" si="14"/>
        <v>750</v>
      </c>
      <c r="P279" s="107" t="s">
        <v>124</v>
      </c>
    </row>
    <row r="280" spans="1:16" ht="15">
      <c r="A280" s="107">
        <v>2023</v>
      </c>
      <c r="B280" s="107">
        <v>268</v>
      </c>
      <c r="C280" s="208" t="s">
        <v>820</v>
      </c>
      <c r="D280" s="109" t="s">
        <v>814</v>
      </c>
      <c r="E280" s="109" t="s">
        <v>119</v>
      </c>
      <c r="F280" s="111" t="s">
        <v>821</v>
      </c>
      <c r="G280" s="111" t="s">
        <v>816</v>
      </c>
      <c r="H280" s="112">
        <v>915</v>
      </c>
      <c r="I280" s="112">
        <v>165</v>
      </c>
      <c r="J280" s="111" t="s">
        <v>817</v>
      </c>
      <c r="K280" s="209" t="s">
        <v>818</v>
      </c>
      <c r="L280" s="109" t="s">
        <v>819</v>
      </c>
      <c r="M280" s="112">
        <f t="shared" si="12"/>
        <v>915</v>
      </c>
      <c r="N280" s="112">
        <f t="shared" si="13"/>
        <v>165</v>
      </c>
      <c r="O280" s="112">
        <f t="shared" si="14"/>
        <v>750</v>
      </c>
      <c r="P280" s="107" t="s">
        <v>124</v>
      </c>
    </row>
    <row r="281" spans="1:16" ht="15">
      <c r="A281" s="107">
        <v>2023</v>
      </c>
      <c r="B281" s="107">
        <v>269</v>
      </c>
      <c r="C281" s="208" t="s">
        <v>822</v>
      </c>
      <c r="D281" s="109" t="s">
        <v>823</v>
      </c>
      <c r="E281" s="109" t="s">
        <v>119</v>
      </c>
      <c r="F281" s="111" t="s">
        <v>824</v>
      </c>
      <c r="G281" s="111" t="s">
        <v>825</v>
      </c>
      <c r="H281" s="112">
        <v>366</v>
      </c>
      <c r="I281" s="112">
        <v>66</v>
      </c>
      <c r="J281" s="111" t="s">
        <v>826</v>
      </c>
      <c r="K281" s="209" t="s">
        <v>827</v>
      </c>
      <c r="L281" s="109" t="s">
        <v>823</v>
      </c>
      <c r="M281" s="112">
        <f t="shared" si="12"/>
        <v>366</v>
      </c>
      <c r="N281" s="112">
        <f t="shared" si="13"/>
        <v>66</v>
      </c>
      <c r="O281" s="112">
        <f t="shared" si="14"/>
        <v>300</v>
      </c>
      <c r="P281" s="107" t="s">
        <v>124</v>
      </c>
    </row>
    <row r="282" spans="1:16" ht="15">
      <c r="A282" s="107">
        <v>2023</v>
      </c>
      <c r="B282" s="107">
        <v>270</v>
      </c>
      <c r="C282" s="208" t="s">
        <v>828</v>
      </c>
      <c r="D282" s="109" t="s">
        <v>590</v>
      </c>
      <c r="E282" s="109" t="s">
        <v>119</v>
      </c>
      <c r="F282" s="111" t="s">
        <v>829</v>
      </c>
      <c r="G282" s="111" t="s">
        <v>830</v>
      </c>
      <c r="H282" s="112">
        <v>193.83</v>
      </c>
      <c r="I282" s="112">
        <v>34.95</v>
      </c>
      <c r="J282" s="111" t="s">
        <v>831</v>
      </c>
      <c r="K282" s="209" t="s">
        <v>832</v>
      </c>
      <c r="L282" s="109" t="s">
        <v>833</v>
      </c>
      <c r="M282" s="112">
        <f t="shared" si="12"/>
        <v>193.83</v>
      </c>
      <c r="N282" s="112">
        <f t="shared" si="13"/>
        <v>34.95</v>
      </c>
      <c r="O282" s="112">
        <f t="shared" si="14"/>
        <v>158.88</v>
      </c>
      <c r="P282" s="107" t="s">
        <v>124</v>
      </c>
    </row>
    <row r="283" spans="1:16" ht="15">
      <c r="A283" s="107">
        <v>2023</v>
      </c>
      <c r="B283" s="107">
        <v>271</v>
      </c>
      <c r="C283" s="208" t="s">
        <v>834</v>
      </c>
      <c r="D283" s="109" t="s">
        <v>835</v>
      </c>
      <c r="E283" s="109" t="s">
        <v>119</v>
      </c>
      <c r="F283" s="111" t="s">
        <v>836</v>
      </c>
      <c r="G283" s="111"/>
      <c r="H283" s="112">
        <v>9.44</v>
      </c>
      <c r="I283" s="112">
        <v>1.7</v>
      </c>
      <c r="J283" s="111" t="s">
        <v>251</v>
      </c>
      <c r="K283" s="209" t="s">
        <v>252</v>
      </c>
      <c r="L283" s="109" t="s">
        <v>837</v>
      </c>
      <c r="M283" s="112">
        <f t="shared" si="12"/>
        <v>9.44</v>
      </c>
      <c r="N283" s="112">
        <f t="shared" si="13"/>
        <v>1.7</v>
      </c>
      <c r="O283" s="112">
        <f t="shared" si="14"/>
        <v>7.739999999999999</v>
      </c>
      <c r="P283" s="107" t="s">
        <v>124</v>
      </c>
    </row>
    <row r="284" spans="1:16" ht="15">
      <c r="A284" s="107">
        <v>2023</v>
      </c>
      <c r="B284" s="107">
        <v>272</v>
      </c>
      <c r="C284" s="208" t="s">
        <v>838</v>
      </c>
      <c r="D284" s="109" t="s">
        <v>839</v>
      </c>
      <c r="E284" s="109" t="s">
        <v>119</v>
      </c>
      <c r="F284" s="111" t="s">
        <v>535</v>
      </c>
      <c r="G284" s="111"/>
      <c r="H284" s="112">
        <v>3495.89</v>
      </c>
      <c r="I284" s="112">
        <v>317.81</v>
      </c>
      <c r="J284" s="111" t="s">
        <v>168</v>
      </c>
      <c r="K284" s="209" t="s">
        <v>169</v>
      </c>
      <c r="L284" s="109" t="s">
        <v>839</v>
      </c>
      <c r="M284" s="112">
        <f t="shared" si="12"/>
        <v>3495.89</v>
      </c>
      <c r="N284" s="112">
        <f t="shared" si="13"/>
        <v>317.81</v>
      </c>
      <c r="O284" s="112">
        <f t="shared" si="14"/>
        <v>3178.08</v>
      </c>
      <c r="P284" s="107" t="s">
        <v>124</v>
      </c>
    </row>
    <row r="285" spans="1:16" ht="15">
      <c r="A285" s="107">
        <v>2023</v>
      </c>
      <c r="B285" s="107">
        <v>273</v>
      </c>
      <c r="C285" s="208" t="s">
        <v>840</v>
      </c>
      <c r="D285" s="109" t="s">
        <v>841</v>
      </c>
      <c r="E285" s="109" t="s">
        <v>119</v>
      </c>
      <c r="F285" s="111" t="s">
        <v>403</v>
      </c>
      <c r="G285" s="111"/>
      <c r="H285" s="112">
        <v>31.69</v>
      </c>
      <c r="I285" s="112">
        <v>2.88</v>
      </c>
      <c r="J285" s="111" t="s">
        <v>168</v>
      </c>
      <c r="K285" s="209" t="s">
        <v>169</v>
      </c>
      <c r="L285" s="109" t="s">
        <v>841</v>
      </c>
      <c r="M285" s="112">
        <f t="shared" si="12"/>
        <v>31.69</v>
      </c>
      <c r="N285" s="112">
        <f t="shared" si="13"/>
        <v>2.88</v>
      </c>
      <c r="O285" s="112">
        <f t="shared" si="14"/>
        <v>28.810000000000002</v>
      </c>
      <c r="P285" s="107" t="s">
        <v>124</v>
      </c>
    </row>
    <row r="286" spans="1:16" ht="15">
      <c r="A286" s="107">
        <v>2023</v>
      </c>
      <c r="B286" s="107">
        <v>274</v>
      </c>
      <c r="C286" s="208" t="s">
        <v>842</v>
      </c>
      <c r="D286" s="109" t="s">
        <v>686</v>
      </c>
      <c r="E286" s="109" t="s">
        <v>119</v>
      </c>
      <c r="F286" s="111" t="s">
        <v>134</v>
      </c>
      <c r="G286" s="111" t="s">
        <v>332</v>
      </c>
      <c r="H286" s="112">
        <v>369.76</v>
      </c>
      <c r="I286" s="112">
        <v>66.68</v>
      </c>
      <c r="J286" s="111" t="s">
        <v>139</v>
      </c>
      <c r="K286" s="209" t="s">
        <v>140</v>
      </c>
      <c r="L286" s="109" t="s">
        <v>714</v>
      </c>
      <c r="M286" s="112">
        <f t="shared" si="12"/>
        <v>369.76</v>
      </c>
      <c r="N286" s="112">
        <f t="shared" si="13"/>
        <v>66.68</v>
      </c>
      <c r="O286" s="112">
        <f t="shared" si="14"/>
        <v>303.08</v>
      </c>
      <c r="P286" s="107" t="s">
        <v>124</v>
      </c>
    </row>
    <row r="287" spans="1:16" ht="15">
      <c r="A287" s="107">
        <v>2023</v>
      </c>
      <c r="B287" s="107">
        <v>275</v>
      </c>
      <c r="C287" s="208" t="s">
        <v>843</v>
      </c>
      <c r="D287" s="109" t="s">
        <v>689</v>
      </c>
      <c r="E287" s="109" t="s">
        <v>119</v>
      </c>
      <c r="F287" s="111" t="s">
        <v>844</v>
      </c>
      <c r="G287" s="111" t="s">
        <v>226</v>
      </c>
      <c r="H287" s="112">
        <v>110.25</v>
      </c>
      <c r="I287" s="112">
        <v>5.25</v>
      </c>
      <c r="J287" s="111" t="s">
        <v>277</v>
      </c>
      <c r="K287" s="209" t="s">
        <v>278</v>
      </c>
      <c r="L287" s="109" t="s">
        <v>708</v>
      </c>
      <c r="M287" s="112">
        <f t="shared" si="12"/>
        <v>110.25</v>
      </c>
      <c r="N287" s="112">
        <f t="shared" si="13"/>
        <v>5.25</v>
      </c>
      <c r="O287" s="112">
        <f t="shared" si="14"/>
        <v>105</v>
      </c>
      <c r="P287" s="107" t="s">
        <v>124</v>
      </c>
    </row>
    <row r="288" spans="1:16" ht="15">
      <c r="A288" s="107">
        <v>2023</v>
      </c>
      <c r="B288" s="107">
        <v>276</v>
      </c>
      <c r="C288" s="208" t="s">
        <v>845</v>
      </c>
      <c r="D288" s="109" t="s">
        <v>686</v>
      </c>
      <c r="E288" s="109" t="s">
        <v>119</v>
      </c>
      <c r="F288" s="111" t="s">
        <v>512</v>
      </c>
      <c r="G288" s="111" t="s">
        <v>187</v>
      </c>
      <c r="H288" s="112">
        <v>385.01</v>
      </c>
      <c r="I288" s="112">
        <v>14.81</v>
      </c>
      <c r="J288" s="111" t="s">
        <v>181</v>
      </c>
      <c r="K288" s="209" t="s">
        <v>182</v>
      </c>
      <c r="L288" s="109" t="s">
        <v>706</v>
      </c>
      <c r="M288" s="112">
        <f t="shared" si="12"/>
        <v>385.01</v>
      </c>
      <c r="N288" s="112">
        <f t="shared" si="13"/>
        <v>14.81</v>
      </c>
      <c r="O288" s="112">
        <f t="shared" si="14"/>
        <v>370.2</v>
      </c>
      <c r="P288" s="107" t="s">
        <v>124</v>
      </c>
    </row>
    <row r="289" spans="1:16" ht="15">
      <c r="A289" s="107">
        <v>2023</v>
      </c>
      <c r="B289" s="107">
        <v>277</v>
      </c>
      <c r="C289" s="208" t="s">
        <v>846</v>
      </c>
      <c r="D289" s="109" t="s">
        <v>686</v>
      </c>
      <c r="E289" s="109" t="s">
        <v>119</v>
      </c>
      <c r="F289" s="111" t="s">
        <v>512</v>
      </c>
      <c r="G289" s="111" t="s">
        <v>187</v>
      </c>
      <c r="H289" s="112">
        <v>5.62</v>
      </c>
      <c r="I289" s="112">
        <v>0.22</v>
      </c>
      <c r="J289" s="111" t="s">
        <v>181</v>
      </c>
      <c r="K289" s="209" t="s">
        <v>182</v>
      </c>
      <c r="L289" s="109" t="s">
        <v>706</v>
      </c>
      <c r="M289" s="112">
        <f t="shared" si="12"/>
        <v>5.62</v>
      </c>
      <c r="N289" s="112">
        <f t="shared" si="13"/>
        <v>0.22</v>
      </c>
      <c r="O289" s="112">
        <f t="shared" si="14"/>
        <v>5.4</v>
      </c>
      <c r="P289" s="107" t="s">
        <v>124</v>
      </c>
    </row>
    <row r="290" spans="1:16" ht="15">
      <c r="A290" s="107">
        <v>2023</v>
      </c>
      <c r="B290" s="107">
        <v>278</v>
      </c>
      <c r="C290" s="208" t="s">
        <v>847</v>
      </c>
      <c r="D290" s="109" t="s">
        <v>686</v>
      </c>
      <c r="E290" s="109" t="s">
        <v>119</v>
      </c>
      <c r="F290" s="111" t="s">
        <v>658</v>
      </c>
      <c r="G290" s="111" t="s">
        <v>180</v>
      </c>
      <c r="H290" s="112">
        <v>585.6</v>
      </c>
      <c r="I290" s="112">
        <v>105.6</v>
      </c>
      <c r="J290" s="111" t="s">
        <v>181</v>
      </c>
      <c r="K290" s="209" t="s">
        <v>182</v>
      </c>
      <c r="L290" s="109" t="s">
        <v>706</v>
      </c>
      <c r="M290" s="112">
        <f t="shared" si="12"/>
        <v>585.6</v>
      </c>
      <c r="N290" s="112">
        <f t="shared" si="13"/>
        <v>105.6</v>
      </c>
      <c r="O290" s="112">
        <f t="shared" si="14"/>
        <v>480</v>
      </c>
      <c r="P290" s="107" t="s">
        <v>124</v>
      </c>
    </row>
    <row r="291" spans="1:16" ht="15">
      <c r="A291" s="107">
        <v>2023</v>
      </c>
      <c r="B291" s="107">
        <v>279</v>
      </c>
      <c r="C291" s="208" t="s">
        <v>848</v>
      </c>
      <c r="D291" s="109" t="s">
        <v>686</v>
      </c>
      <c r="E291" s="109" t="s">
        <v>119</v>
      </c>
      <c r="F291" s="111" t="s">
        <v>184</v>
      </c>
      <c r="G291" s="111" t="s">
        <v>180</v>
      </c>
      <c r="H291" s="112">
        <v>707.6</v>
      </c>
      <c r="I291" s="112">
        <v>127.6</v>
      </c>
      <c r="J291" s="111" t="s">
        <v>181</v>
      </c>
      <c r="K291" s="209" t="s">
        <v>182</v>
      </c>
      <c r="L291" s="109" t="s">
        <v>703</v>
      </c>
      <c r="M291" s="112">
        <f t="shared" si="12"/>
        <v>707.6</v>
      </c>
      <c r="N291" s="112">
        <f t="shared" si="13"/>
        <v>127.6</v>
      </c>
      <c r="O291" s="112">
        <f t="shared" si="14"/>
        <v>580</v>
      </c>
      <c r="P291" s="107" t="s">
        <v>124</v>
      </c>
    </row>
    <row r="292" spans="1:16" ht="15">
      <c r="A292" s="107">
        <v>2023</v>
      </c>
      <c r="B292" s="107">
        <v>280</v>
      </c>
      <c r="C292" s="208" t="s">
        <v>849</v>
      </c>
      <c r="D292" s="109" t="s">
        <v>823</v>
      </c>
      <c r="E292" s="109" t="s">
        <v>119</v>
      </c>
      <c r="F292" s="111" t="s">
        <v>850</v>
      </c>
      <c r="G292" s="111" t="s">
        <v>851</v>
      </c>
      <c r="H292" s="112">
        <v>1403</v>
      </c>
      <c r="I292" s="112">
        <v>253</v>
      </c>
      <c r="J292" s="111" t="s">
        <v>826</v>
      </c>
      <c r="K292" s="209" t="s">
        <v>827</v>
      </c>
      <c r="L292" s="109" t="s">
        <v>823</v>
      </c>
      <c r="M292" s="112">
        <f t="shared" si="12"/>
        <v>1403</v>
      </c>
      <c r="N292" s="112">
        <f t="shared" si="13"/>
        <v>253</v>
      </c>
      <c r="O292" s="112">
        <f t="shared" si="14"/>
        <v>1150</v>
      </c>
      <c r="P292" s="107" t="s">
        <v>124</v>
      </c>
    </row>
    <row r="293" spans="1:16" ht="15">
      <c r="A293" s="107">
        <v>2023</v>
      </c>
      <c r="B293" s="107">
        <v>281</v>
      </c>
      <c r="C293" s="208" t="s">
        <v>852</v>
      </c>
      <c r="D293" s="109" t="s">
        <v>853</v>
      </c>
      <c r="E293" s="109" t="s">
        <v>119</v>
      </c>
      <c r="F293" s="111" t="s">
        <v>854</v>
      </c>
      <c r="G293" s="111" t="s">
        <v>855</v>
      </c>
      <c r="H293" s="112">
        <v>150</v>
      </c>
      <c r="I293" s="112">
        <v>0</v>
      </c>
      <c r="J293" s="111" t="s">
        <v>856</v>
      </c>
      <c r="K293" s="209" t="s">
        <v>857</v>
      </c>
      <c r="L293" s="109" t="s">
        <v>858</v>
      </c>
      <c r="M293" s="112">
        <f t="shared" si="12"/>
        <v>150</v>
      </c>
      <c r="N293" s="112">
        <f t="shared" si="13"/>
        <v>0</v>
      </c>
      <c r="O293" s="112">
        <f t="shared" si="14"/>
        <v>150</v>
      </c>
      <c r="P293" s="107" t="s">
        <v>124</v>
      </c>
    </row>
    <row r="294" spans="1:16" ht="15">
      <c r="A294" s="107">
        <v>2023</v>
      </c>
      <c r="B294" s="107">
        <v>282</v>
      </c>
      <c r="C294" s="208" t="s">
        <v>859</v>
      </c>
      <c r="D294" s="109" t="s">
        <v>860</v>
      </c>
      <c r="E294" s="109" t="s">
        <v>119</v>
      </c>
      <c r="F294" s="111" t="s">
        <v>861</v>
      </c>
      <c r="G294" s="111"/>
      <c r="H294" s="112">
        <v>1947.5</v>
      </c>
      <c r="I294" s="112">
        <v>177.05</v>
      </c>
      <c r="J294" s="111" t="s">
        <v>168</v>
      </c>
      <c r="K294" s="209" t="s">
        <v>169</v>
      </c>
      <c r="L294" s="109" t="s">
        <v>862</v>
      </c>
      <c r="M294" s="112">
        <f t="shared" si="12"/>
        <v>1947.5</v>
      </c>
      <c r="N294" s="112">
        <f t="shared" si="13"/>
        <v>177.05</v>
      </c>
      <c r="O294" s="112">
        <f t="shared" si="14"/>
        <v>1770.45</v>
      </c>
      <c r="P294" s="107" t="s">
        <v>124</v>
      </c>
    </row>
    <row r="295" spans="1:16" ht="15">
      <c r="A295" s="107">
        <v>2023</v>
      </c>
      <c r="B295" s="107">
        <v>283</v>
      </c>
      <c r="C295" s="208" t="s">
        <v>863</v>
      </c>
      <c r="D295" s="109" t="s">
        <v>858</v>
      </c>
      <c r="E295" s="109" t="s">
        <v>119</v>
      </c>
      <c r="F295" s="111" t="s">
        <v>535</v>
      </c>
      <c r="G295" s="111"/>
      <c r="H295" s="112">
        <v>3495.89</v>
      </c>
      <c r="I295" s="112">
        <v>317.81</v>
      </c>
      <c r="J295" s="111" t="s">
        <v>168</v>
      </c>
      <c r="K295" s="209" t="s">
        <v>169</v>
      </c>
      <c r="L295" s="109" t="s">
        <v>864</v>
      </c>
      <c r="M295" s="112">
        <f t="shared" si="12"/>
        <v>3495.89</v>
      </c>
      <c r="N295" s="112">
        <f t="shared" si="13"/>
        <v>317.81</v>
      </c>
      <c r="O295" s="112">
        <f t="shared" si="14"/>
        <v>3178.08</v>
      </c>
      <c r="P295" s="107" t="s">
        <v>124</v>
      </c>
    </row>
    <row r="296" spans="1:16" ht="15">
      <c r="A296" s="107">
        <v>2023</v>
      </c>
      <c r="B296" s="107">
        <v>284</v>
      </c>
      <c r="C296" s="208" t="s">
        <v>865</v>
      </c>
      <c r="D296" s="109" t="s">
        <v>866</v>
      </c>
      <c r="E296" s="109" t="s">
        <v>119</v>
      </c>
      <c r="F296" s="111" t="s">
        <v>397</v>
      </c>
      <c r="G296" s="111"/>
      <c r="H296" s="112">
        <v>1004.28</v>
      </c>
      <c r="I296" s="112">
        <v>91.3</v>
      </c>
      <c r="J296" s="111" t="s">
        <v>168</v>
      </c>
      <c r="K296" s="209" t="s">
        <v>169</v>
      </c>
      <c r="L296" s="109" t="s">
        <v>867</v>
      </c>
      <c r="M296" s="112">
        <f t="shared" si="12"/>
        <v>1004.28</v>
      </c>
      <c r="N296" s="112">
        <f t="shared" si="13"/>
        <v>91.3</v>
      </c>
      <c r="O296" s="112">
        <f t="shared" si="14"/>
        <v>912.98</v>
      </c>
      <c r="P296" s="107" t="s">
        <v>124</v>
      </c>
    </row>
    <row r="297" spans="1:16" ht="15">
      <c r="A297" s="107">
        <v>2023</v>
      </c>
      <c r="B297" s="107">
        <v>285</v>
      </c>
      <c r="C297" s="208" t="s">
        <v>868</v>
      </c>
      <c r="D297" s="109" t="s">
        <v>867</v>
      </c>
      <c r="E297" s="109" t="s">
        <v>119</v>
      </c>
      <c r="F297" s="111" t="s">
        <v>535</v>
      </c>
      <c r="G297" s="111"/>
      <c r="H297" s="112">
        <v>105.58</v>
      </c>
      <c r="I297" s="112">
        <v>9.6</v>
      </c>
      <c r="J297" s="111" t="s">
        <v>168</v>
      </c>
      <c r="K297" s="209" t="s">
        <v>169</v>
      </c>
      <c r="L297" s="109" t="s">
        <v>858</v>
      </c>
      <c r="M297" s="112">
        <f t="shared" si="12"/>
        <v>105.58</v>
      </c>
      <c r="N297" s="112">
        <f t="shared" si="13"/>
        <v>9.6</v>
      </c>
      <c r="O297" s="112">
        <f t="shared" si="14"/>
        <v>95.98</v>
      </c>
      <c r="P297" s="107" t="s">
        <v>124</v>
      </c>
    </row>
    <row r="298" spans="1:16" ht="15">
      <c r="A298" s="107">
        <v>2023</v>
      </c>
      <c r="B298" s="107">
        <v>286</v>
      </c>
      <c r="C298" s="208" t="s">
        <v>869</v>
      </c>
      <c r="D298" s="109" t="s">
        <v>858</v>
      </c>
      <c r="E298" s="109" t="s">
        <v>119</v>
      </c>
      <c r="F298" s="111" t="s">
        <v>403</v>
      </c>
      <c r="G298" s="111"/>
      <c r="H298" s="112">
        <v>177.79</v>
      </c>
      <c r="I298" s="112">
        <v>16.16</v>
      </c>
      <c r="J298" s="111" t="s">
        <v>168</v>
      </c>
      <c r="K298" s="209" t="s">
        <v>169</v>
      </c>
      <c r="L298" s="109" t="s">
        <v>858</v>
      </c>
      <c r="M298" s="112">
        <f t="shared" si="12"/>
        <v>177.79</v>
      </c>
      <c r="N298" s="112">
        <f t="shared" si="13"/>
        <v>16.16</v>
      </c>
      <c r="O298" s="112">
        <f t="shared" si="14"/>
        <v>161.63</v>
      </c>
      <c r="P298" s="107" t="s">
        <v>124</v>
      </c>
    </row>
    <row r="299" spans="1:16" ht="15">
      <c r="A299" s="107">
        <v>2023</v>
      </c>
      <c r="B299" s="107">
        <v>287</v>
      </c>
      <c r="C299" s="208" t="s">
        <v>870</v>
      </c>
      <c r="D299" s="109" t="s">
        <v>864</v>
      </c>
      <c r="E299" s="109" t="s">
        <v>119</v>
      </c>
      <c r="F299" s="111" t="s">
        <v>871</v>
      </c>
      <c r="G299" s="111"/>
      <c r="H299" s="112">
        <v>31.69</v>
      </c>
      <c r="I299" s="112">
        <v>2.88</v>
      </c>
      <c r="J299" s="111" t="s">
        <v>168</v>
      </c>
      <c r="K299" s="209" t="s">
        <v>169</v>
      </c>
      <c r="L299" s="109" t="s">
        <v>872</v>
      </c>
      <c r="M299" s="112">
        <f t="shared" si="12"/>
        <v>31.69</v>
      </c>
      <c r="N299" s="112">
        <f t="shared" si="13"/>
        <v>2.88</v>
      </c>
      <c r="O299" s="112">
        <f t="shared" si="14"/>
        <v>28.810000000000002</v>
      </c>
      <c r="P299" s="107" t="s">
        <v>124</v>
      </c>
    </row>
    <row r="300" spans="1:16" ht="15">
      <c r="A300" s="107">
        <v>2023</v>
      </c>
      <c r="B300" s="107">
        <v>288</v>
      </c>
      <c r="C300" s="208" t="s">
        <v>873</v>
      </c>
      <c r="D300" s="109" t="s">
        <v>874</v>
      </c>
      <c r="E300" s="109" t="s">
        <v>119</v>
      </c>
      <c r="F300" s="111" t="s">
        <v>403</v>
      </c>
      <c r="G300" s="111"/>
      <c r="H300" s="112">
        <v>14.86</v>
      </c>
      <c r="I300" s="112">
        <v>1.35</v>
      </c>
      <c r="J300" s="111" t="s">
        <v>168</v>
      </c>
      <c r="K300" s="209" t="s">
        <v>169</v>
      </c>
      <c r="L300" s="109" t="s">
        <v>875</v>
      </c>
      <c r="M300" s="112">
        <f t="shared" si="12"/>
        <v>14.86</v>
      </c>
      <c r="N300" s="112">
        <f t="shared" si="13"/>
        <v>1.35</v>
      </c>
      <c r="O300" s="112">
        <f t="shared" si="14"/>
        <v>13.51</v>
      </c>
      <c r="P300" s="107" t="s">
        <v>124</v>
      </c>
    </row>
    <row r="301" spans="1:16" ht="15">
      <c r="A301" s="107">
        <v>2023</v>
      </c>
      <c r="B301" s="107">
        <v>289</v>
      </c>
      <c r="C301" s="208" t="s">
        <v>876</v>
      </c>
      <c r="D301" s="109" t="s">
        <v>877</v>
      </c>
      <c r="E301" s="109" t="s">
        <v>119</v>
      </c>
      <c r="F301" s="111" t="s">
        <v>304</v>
      </c>
      <c r="G301" s="111" t="s">
        <v>305</v>
      </c>
      <c r="H301" s="112">
        <v>41.97</v>
      </c>
      <c r="I301" s="112">
        <v>7.57</v>
      </c>
      <c r="J301" s="111" t="s">
        <v>306</v>
      </c>
      <c r="K301" s="209" t="s">
        <v>307</v>
      </c>
      <c r="L301" s="109" t="s">
        <v>877</v>
      </c>
      <c r="M301" s="112">
        <f t="shared" si="12"/>
        <v>41.97</v>
      </c>
      <c r="N301" s="112">
        <f t="shared" si="13"/>
        <v>7.57</v>
      </c>
      <c r="O301" s="112">
        <f t="shared" si="14"/>
        <v>34.4</v>
      </c>
      <c r="P301" s="107" t="s">
        <v>124</v>
      </c>
    </row>
    <row r="302" spans="1:16" ht="15">
      <c r="A302" s="107">
        <v>2023</v>
      </c>
      <c r="B302" s="107">
        <v>290</v>
      </c>
      <c r="C302" s="208" t="s">
        <v>878</v>
      </c>
      <c r="D302" s="109" t="s">
        <v>877</v>
      </c>
      <c r="E302" s="109" t="s">
        <v>119</v>
      </c>
      <c r="F302" s="111" t="s">
        <v>304</v>
      </c>
      <c r="G302" s="111" t="s">
        <v>305</v>
      </c>
      <c r="H302" s="112">
        <v>17.06</v>
      </c>
      <c r="I302" s="112">
        <v>3.08</v>
      </c>
      <c r="J302" s="111" t="s">
        <v>306</v>
      </c>
      <c r="K302" s="209" t="s">
        <v>307</v>
      </c>
      <c r="L302" s="109" t="s">
        <v>877</v>
      </c>
      <c r="M302" s="112">
        <f t="shared" si="12"/>
        <v>17.06</v>
      </c>
      <c r="N302" s="112">
        <f t="shared" si="13"/>
        <v>3.08</v>
      </c>
      <c r="O302" s="112">
        <f t="shared" si="14"/>
        <v>13.979999999999999</v>
      </c>
      <c r="P302" s="107" t="s">
        <v>124</v>
      </c>
    </row>
    <row r="303" spans="1:16" ht="15">
      <c r="A303" s="107">
        <v>2023</v>
      </c>
      <c r="B303" s="107">
        <v>291</v>
      </c>
      <c r="C303" s="208" t="s">
        <v>879</v>
      </c>
      <c r="D303" s="109" t="s">
        <v>877</v>
      </c>
      <c r="E303" s="109" t="s">
        <v>119</v>
      </c>
      <c r="F303" s="111" t="s">
        <v>304</v>
      </c>
      <c r="G303" s="111" t="s">
        <v>305</v>
      </c>
      <c r="H303" s="112">
        <v>65.96</v>
      </c>
      <c r="I303" s="112">
        <v>6</v>
      </c>
      <c r="J303" s="111" t="s">
        <v>306</v>
      </c>
      <c r="K303" s="209" t="s">
        <v>307</v>
      </c>
      <c r="L303" s="109" t="s">
        <v>877</v>
      </c>
      <c r="M303" s="112">
        <f t="shared" si="12"/>
        <v>65.96</v>
      </c>
      <c r="N303" s="112">
        <f t="shared" si="13"/>
        <v>6</v>
      </c>
      <c r="O303" s="112">
        <f t="shared" si="14"/>
        <v>59.959999999999994</v>
      </c>
      <c r="P303" s="107" t="s">
        <v>124</v>
      </c>
    </row>
    <row r="304" spans="1:16" ht="15">
      <c r="A304" s="107">
        <v>2023</v>
      </c>
      <c r="B304" s="107">
        <v>292</v>
      </c>
      <c r="C304" s="208" t="s">
        <v>880</v>
      </c>
      <c r="D304" s="109" t="s">
        <v>877</v>
      </c>
      <c r="E304" s="109" t="s">
        <v>119</v>
      </c>
      <c r="F304" s="111" t="s">
        <v>304</v>
      </c>
      <c r="G304" s="111" t="s">
        <v>305</v>
      </c>
      <c r="H304" s="112">
        <v>707.29</v>
      </c>
      <c r="I304" s="112">
        <v>64.3</v>
      </c>
      <c r="J304" s="111" t="s">
        <v>306</v>
      </c>
      <c r="K304" s="209" t="s">
        <v>307</v>
      </c>
      <c r="L304" s="109" t="s">
        <v>877</v>
      </c>
      <c r="M304" s="112">
        <f t="shared" si="12"/>
        <v>707.29</v>
      </c>
      <c r="N304" s="112">
        <f t="shared" si="13"/>
        <v>64.3</v>
      </c>
      <c r="O304" s="112">
        <f t="shared" si="14"/>
        <v>642.99</v>
      </c>
      <c r="P304" s="107" t="s">
        <v>124</v>
      </c>
    </row>
    <row r="305" spans="1:16" ht="15">
      <c r="A305" s="107">
        <v>2023</v>
      </c>
      <c r="B305" s="107">
        <v>293</v>
      </c>
      <c r="C305" s="208" t="s">
        <v>881</v>
      </c>
      <c r="D305" s="109" t="s">
        <v>877</v>
      </c>
      <c r="E305" s="109" t="s">
        <v>119</v>
      </c>
      <c r="F305" s="111" t="s">
        <v>310</v>
      </c>
      <c r="G305" s="111" t="s">
        <v>305</v>
      </c>
      <c r="H305" s="112">
        <v>179.86</v>
      </c>
      <c r="I305" s="112">
        <v>16.35</v>
      </c>
      <c r="J305" s="111" t="s">
        <v>306</v>
      </c>
      <c r="K305" s="209" t="s">
        <v>307</v>
      </c>
      <c r="L305" s="109" t="s">
        <v>877</v>
      </c>
      <c r="M305" s="112">
        <f t="shared" si="12"/>
        <v>179.86</v>
      </c>
      <c r="N305" s="112">
        <f t="shared" si="13"/>
        <v>16.35</v>
      </c>
      <c r="O305" s="112">
        <f t="shared" si="14"/>
        <v>163.51000000000002</v>
      </c>
      <c r="P305" s="107" t="s">
        <v>124</v>
      </c>
    </row>
    <row r="306" spans="1:16" ht="15">
      <c r="A306" s="107">
        <v>2023</v>
      </c>
      <c r="B306" s="107">
        <v>294</v>
      </c>
      <c r="C306" s="208" t="s">
        <v>882</v>
      </c>
      <c r="D306" s="109" t="s">
        <v>877</v>
      </c>
      <c r="E306" s="109" t="s">
        <v>119</v>
      </c>
      <c r="F306" s="111" t="s">
        <v>883</v>
      </c>
      <c r="G306" s="111" t="s">
        <v>305</v>
      </c>
      <c r="H306" s="112">
        <v>23.91</v>
      </c>
      <c r="I306" s="112">
        <v>4.31</v>
      </c>
      <c r="J306" s="111" t="s">
        <v>306</v>
      </c>
      <c r="K306" s="209" t="s">
        <v>307</v>
      </c>
      <c r="L306" s="109" t="s">
        <v>877</v>
      </c>
      <c r="M306" s="112">
        <f t="shared" si="12"/>
        <v>23.91</v>
      </c>
      <c r="N306" s="112">
        <f t="shared" si="13"/>
        <v>4.31</v>
      </c>
      <c r="O306" s="112">
        <f t="shared" si="14"/>
        <v>19.6</v>
      </c>
      <c r="P306" s="107" t="s">
        <v>124</v>
      </c>
    </row>
    <row r="307" spans="1:16" ht="15">
      <c r="A307" s="107">
        <v>2023</v>
      </c>
      <c r="B307" s="107">
        <v>295</v>
      </c>
      <c r="C307" s="208" t="s">
        <v>884</v>
      </c>
      <c r="D307" s="109" t="s">
        <v>877</v>
      </c>
      <c r="E307" s="109" t="s">
        <v>119</v>
      </c>
      <c r="F307" s="111" t="s">
        <v>885</v>
      </c>
      <c r="G307" s="111" t="s">
        <v>305</v>
      </c>
      <c r="H307" s="112">
        <v>214.1</v>
      </c>
      <c r="I307" s="112">
        <v>38.61</v>
      </c>
      <c r="J307" s="111" t="s">
        <v>306</v>
      </c>
      <c r="K307" s="209" t="s">
        <v>307</v>
      </c>
      <c r="L307" s="109" t="s">
        <v>877</v>
      </c>
      <c r="M307" s="112">
        <f t="shared" si="12"/>
        <v>214.1</v>
      </c>
      <c r="N307" s="112">
        <f t="shared" si="13"/>
        <v>38.61</v>
      </c>
      <c r="O307" s="112">
        <f t="shared" si="14"/>
        <v>175.49</v>
      </c>
      <c r="P307" s="107" t="s">
        <v>124</v>
      </c>
    </row>
    <row r="308" spans="1:16" ht="15">
      <c r="A308" s="107">
        <v>2023</v>
      </c>
      <c r="B308" s="107">
        <v>296</v>
      </c>
      <c r="C308" s="208" t="s">
        <v>886</v>
      </c>
      <c r="D308" s="109" t="s">
        <v>877</v>
      </c>
      <c r="E308" s="109" t="s">
        <v>119</v>
      </c>
      <c r="F308" s="111" t="s">
        <v>887</v>
      </c>
      <c r="G308" s="111" t="s">
        <v>305</v>
      </c>
      <c r="H308" s="112">
        <v>16.87</v>
      </c>
      <c r="I308" s="112">
        <v>3.04</v>
      </c>
      <c r="J308" s="111" t="s">
        <v>306</v>
      </c>
      <c r="K308" s="209" t="s">
        <v>307</v>
      </c>
      <c r="L308" s="109" t="s">
        <v>877</v>
      </c>
      <c r="M308" s="112">
        <f t="shared" si="12"/>
        <v>16.87</v>
      </c>
      <c r="N308" s="112">
        <f t="shared" si="13"/>
        <v>3.04</v>
      </c>
      <c r="O308" s="112">
        <f t="shared" si="14"/>
        <v>13.830000000000002</v>
      </c>
      <c r="P308" s="107" t="s">
        <v>124</v>
      </c>
    </row>
    <row r="309" spans="1:16" ht="15">
      <c r="A309" s="107">
        <v>2023</v>
      </c>
      <c r="B309" s="107">
        <v>297</v>
      </c>
      <c r="C309" s="208" t="s">
        <v>888</v>
      </c>
      <c r="D309" s="109" t="s">
        <v>877</v>
      </c>
      <c r="E309" s="109" t="s">
        <v>119</v>
      </c>
      <c r="F309" s="111" t="s">
        <v>889</v>
      </c>
      <c r="G309" s="111" t="s">
        <v>305</v>
      </c>
      <c r="H309" s="112">
        <v>1812.97</v>
      </c>
      <c r="I309" s="112">
        <v>326.93</v>
      </c>
      <c r="J309" s="111" t="s">
        <v>306</v>
      </c>
      <c r="K309" s="209" t="s">
        <v>307</v>
      </c>
      <c r="L309" s="109" t="s">
        <v>877</v>
      </c>
      <c r="M309" s="112">
        <f t="shared" si="12"/>
        <v>1812.97</v>
      </c>
      <c r="N309" s="112">
        <f t="shared" si="13"/>
        <v>326.93</v>
      </c>
      <c r="O309" s="112">
        <f t="shared" si="14"/>
        <v>1486.04</v>
      </c>
      <c r="P309" s="107" t="s">
        <v>124</v>
      </c>
    </row>
    <row r="310" spans="1:16" ht="15">
      <c r="A310" s="107">
        <v>2023</v>
      </c>
      <c r="B310" s="107">
        <v>298</v>
      </c>
      <c r="C310" s="208" t="s">
        <v>890</v>
      </c>
      <c r="D310" s="109" t="s">
        <v>891</v>
      </c>
      <c r="E310" s="109" t="s">
        <v>119</v>
      </c>
      <c r="F310" s="111" t="s">
        <v>892</v>
      </c>
      <c r="G310" s="111" t="s">
        <v>305</v>
      </c>
      <c r="H310" s="112">
        <v>32.64</v>
      </c>
      <c r="I310" s="112">
        <v>5.89</v>
      </c>
      <c r="J310" s="111" t="s">
        <v>306</v>
      </c>
      <c r="K310" s="209" t="s">
        <v>307</v>
      </c>
      <c r="L310" s="109" t="s">
        <v>893</v>
      </c>
      <c r="M310" s="112">
        <f t="shared" si="12"/>
        <v>32.64</v>
      </c>
      <c r="N310" s="112">
        <f t="shared" si="13"/>
        <v>5.89</v>
      </c>
      <c r="O310" s="112">
        <f t="shared" si="14"/>
        <v>26.75</v>
      </c>
      <c r="P310" s="107" t="s">
        <v>124</v>
      </c>
    </row>
    <row r="311" spans="1:16" ht="15">
      <c r="A311" s="107">
        <v>2023</v>
      </c>
      <c r="B311" s="107">
        <v>299</v>
      </c>
      <c r="C311" s="208" t="s">
        <v>894</v>
      </c>
      <c r="D311" s="109" t="s">
        <v>891</v>
      </c>
      <c r="E311" s="109" t="s">
        <v>119</v>
      </c>
      <c r="F311" s="111" t="s">
        <v>895</v>
      </c>
      <c r="G311" s="111" t="s">
        <v>305</v>
      </c>
      <c r="H311" s="112">
        <v>17.03</v>
      </c>
      <c r="I311" s="112">
        <v>3.07</v>
      </c>
      <c r="J311" s="111" t="s">
        <v>306</v>
      </c>
      <c r="K311" s="209" t="s">
        <v>307</v>
      </c>
      <c r="L311" s="109" t="s">
        <v>893</v>
      </c>
      <c r="M311" s="112">
        <f t="shared" si="12"/>
        <v>17.03</v>
      </c>
      <c r="N311" s="112">
        <f t="shared" si="13"/>
        <v>3.07</v>
      </c>
      <c r="O311" s="112">
        <f t="shared" si="14"/>
        <v>13.96</v>
      </c>
      <c r="P311" s="107" t="s">
        <v>124</v>
      </c>
    </row>
    <row r="312" spans="1:16" ht="15">
      <c r="A312" s="107">
        <v>2023</v>
      </c>
      <c r="B312" s="107">
        <v>300</v>
      </c>
      <c r="C312" s="208" t="s">
        <v>896</v>
      </c>
      <c r="D312" s="109" t="s">
        <v>891</v>
      </c>
      <c r="E312" s="109" t="s">
        <v>119</v>
      </c>
      <c r="F312" s="111" t="s">
        <v>304</v>
      </c>
      <c r="G312" s="111" t="s">
        <v>305</v>
      </c>
      <c r="H312" s="112">
        <v>91.22</v>
      </c>
      <c r="I312" s="112">
        <v>8.29</v>
      </c>
      <c r="J312" s="111" t="s">
        <v>306</v>
      </c>
      <c r="K312" s="209" t="s">
        <v>307</v>
      </c>
      <c r="L312" s="109" t="s">
        <v>893</v>
      </c>
      <c r="M312" s="112">
        <f t="shared" si="12"/>
        <v>91.22</v>
      </c>
      <c r="N312" s="112">
        <f t="shared" si="13"/>
        <v>8.29</v>
      </c>
      <c r="O312" s="112">
        <f t="shared" si="14"/>
        <v>82.93</v>
      </c>
      <c r="P312" s="107" t="s">
        <v>124</v>
      </c>
    </row>
    <row r="313" spans="1:16" ht="15">
      <c r="A313" s="107">
        <v>2023</v>
      </c>
      <c r="B313" s="107">
        <v>301</v>
      </c>
      <c r="C313" s="208" t="s">
        <v>897</v>
      </c>
      <c r="D313" s="109" t="s">
        <v>891</v>
      </c>
      <c r="E313" s="109" t="s">
        <v>119</v>
      </c>
      <c r="F313" s="111" t="s">
        <v>304</v>
      </c>
      <c r="G313" s="111" t="s">
        <v>305</v>
      </c>
      <c r="H313" s="112">
        <v>365.86</v>
      </c>
      <c r="I313" s="112">
        <v>33.26</v>
      </c>
      <c r="J313" s="111" t="s">
        <v>306</v>
      </c>
      <c r="K313" s="209" t="s">
        <v>307</v>
      </c>
      <c r="L313" s="109" t="s">
        <v>893</v>
      </c>
      <c r="M313" s="112">
        <f t="shared" si="12"/>
        <v>365.86</v>
      </c>
      <c r="N313" s="112">
        <f t="shared" si="13"/>
        <v>33.26</v>
      </c>
      <c r="O313" s="112">
        <f t="shared" si="14"/>
        <v>332.6</v>
      </c>
      <c r="P313" s="107" t="s">
        <v>124</v>
      </c>
    </row>
    <row r="314" spans="1:16" ht="15">
      <c r="A314" s="107">
        <v>2023</v>
      </c>
      <c r="B314" s="107">
        <v>302</v>
      </c>
      <c r="C314" s="208" t="s">
        <v>898</v>
      </c>
      <c r="D314" s="109" t="s">
        <v>891</v>
      </c>
      <c r="E314" s="109" t="s">
        <v>119</v>
      </c>
      <c r="F314" s="111" t="s">
        <v>304</v>
      </c>
      <c r="G314" s="111" t="s">
        <v>305</v>
      </c>
      <c r="H314" s="112">
        <v>17.89</v>
      </c>
      <c r="I314" s="112">
        <v>3.23</v>
      </c>
      <c r="J314" s="111" t="s">
        <v>306</v>
      </c>
      <c r="K314" s="209" t="s">
        <v>307</v>
      </c>
      <c r="L314" s="109" t="s">
        <v>893</v>
      </c>
      <c r="M314" s="112">
        <f t="shared" si="12"/>
        <v>17.89</v>
      </c>
      <c r="N314" s="112">
        <f t="shared" si="13"/>
        <v>3.23</v>
      </c>
      <c r="O314" s="112">
        <f t="shared" si="14"/>
        <v>14.66</v>
      </c>
      <c r="P314" s="107" t="s">
        <v>124</v>
      </c>
    </row>
    <row r="315" spans="1:16" ht="15">
      <c r="A315" s="107">
        <v>2023</v>
      </c>
      <c r="B315" s="107">
        <v>303</v>
      </c>
      <c r="C315" s="208" t="s">
        <v>899</v>
      </c>
      <c r="D315" s="109" t="s">
        <v>891</v>
      </c>
      <c r="E315" s="109" t="s">
        <v>119</v>
      </c>
      <c r="F315" s="111" t="s">
        <v>304</v>
      </c>
      <c r="G315" s="111" t="s">
        <v>305</v>
      </c>
      <c r="H315" s="112">
        <v>111.96</v>
      </c>
      <c r="I315" s="112">
        <v>10.18</v>
      </c>
      <c r="J315" s="111" t="s">
        <v>306</v>
      </c>
      <c r="K315" s="209" t="s">
        <v>307</v>
      </c>
      <c r="L315" s="109" t="s">
        <v>893</v>
      </c>
      <c r="M315" s="112">
        <f t="shared" si="12"/>
        <v>111.96</v>
      </c>
      <c r="N315" s="112">
        <f t="shared" si="13"/>
        <v>10.18</v>
      </c>
      <c r="O315" s="112">
        <f t="shared" si="14"/>
        <v>101.78</v>
      </c>
      <c r="P315" s="107" t="s">
        <v>124</v>
      </c>
    </row>
    <row r="316" spans="1:16" ht="15">
      <c r="A316" s="107">
        <v>2023</v>
      </c>
      <c r="B316" s="107">
        <v>304</v>
      </c>
      <c r="C316" s="208" t="s">
        <v>900</v>
      </c>
      <c r="D316" s="109" t="s">
        <v>891</v>
      </c>
      <c r="E316" s="109" t="s">
        <v>119</v>
      </c>
      <c r="F316" s="111" t="s">
        <v>304</v>
      </c>
      <c r="G316" s="111" t="s">
        <v>305</v>
      </c>
      <c r="H316" s="112">
        <v>168.08</v>
      </c>
      <c r="I316" s="112">
        <v>30.31</v>
      </c>
      <c r="J316" s="111" t="s">
        <v>306</v>
      </c>
      <c r="K316" s="209" t="s">
        <v>307</v>
      </c>
      <c r="L316" s="109" t="s">
        <v>893</v>
      </c>
      <c r="M316" s="112">
        <f t="shared" si="12"/>
        <v>168.08</v>
      </c>
      <c r="N316" s="112">
        <f t="shared" si="13"/>
        <v>30.31</v>
      </c>
      <c r="O316" s="112">
        <f t="shared" si="14"/>
        <v>137.77</v>
      </c>
      <c r="P316" s="107" t="s">
        <v>124</v>
      </c>
    </row>
    <row r="317" spans="1:16" ht="15">
      <c r="A317" s="107">
        <v>2023</v>
      </c>
      <c r="B317" s="107">
        <v>305</v>
      </c>
      <c r="C317" s="208" t="s">
        <v>901</v>
      </c>
      <c r="D317" s="109" t="s">
        <v>891</v>
      </c>
      <c r="E317" s="109" t="s">
        <v>119</v>
      </c>
      <c r="F317" s="111" t="s">
        <v>304</v>
      </c>
      <c r="G317" s="111" t="s">
        <v>305</v>
      </c>
      <c r="H317" s="112">
        <v>15.05</v>
      </c>
      <c r="I317" s="112">
        <v>2.71</v>
      </c>
      <c r="J317" s="111" t="s">
        <v>306</v>
      </c>
      <c r="K317" s="209" t="s">
        <v>307</v>
      </c>
      <c r="L317" s="109" t="s">
        <v>893</v>
      </c>
      <c r="M317" s="112">
        <f t="shared" si="12"/>
        <v>15.05</v>
      </c>
      <c r="N317" s="112">
        <f t="shared" si="13"/>
        <v>2.71</v>
      </c>
      <c r="O317" s="112">
        <f t="shared" si="14"/>
        <v>12.34</v>
      </c>
      <c r="P317" s="107" t="s">
        <v>124</v>
      </c>
    </row>
    <row r="318" spans="1:16" ht="15">
      <c r="A318" s="107">
        <v>2023</v>
      </c>
      <c r="B318" s="107">
        <v>306</v>
      </c>
      <c r="C318" s="208" t="s">
        <v>902</v>
      </c>
      <c r="D318" s="109" t="s">
        <v>891</v>
      </c>
      <c r="E318" s="109" t="s">
        <v>119</v>
      </c>
      <c r="F318" s="111" t="s">
        <v>304</v>
      </c>
      <c r="G318" s="111" t="s">
        <v>305</v>
      </c>
      <c r="H318" s="112">
        <v>1572.65</v>
      </c>
      <c r="I318" s="112">
        <v>283.59</v>
      </c>
      <c r="J318" s="111" t="s">
        <v>306</v>
      </c>
      <c r="K318" s="209" t="s">
        <v>307</v>
      </c>
      <c r="L318" s="109" t="s">
        <v>893</v>
      </c>
      <c r="M318" s="112">
        <f t="shared" si="12"/>
        <v>1572.65</v>
      </c>
      <c r="N318" s="112">
        <f t="shared" si="13"/>
        <v>283.59</v>
      </c>
      <c r="O318" s="112">
        <f t="shared" si="14"/>
        <v>1289.0600000000002</v>
      </c>
      <c r="P318" s="107" t="s">
        <v>124</v>
      </c>
    </row>
    <row r="319" spans="1:16" ht="15">
      <c r="A319" s="107">
        <v>2023</v>
      </c>
      <c r="B319" s="107">
        <v>307</v>
      </c>
      <c r="C319" s="208" t="s">
        <v>903</v>
      </c>
      <c r="D319" s="109" t="s">
        <v>872</v>
      </c>
      <c r="E319" s="109" t="s">
        <v>119</v>
      </c>
      <c r="F319" s="111"/>
      <c r="G319" s="111" t="s">
        <v>904</v>
      </c>
      <c r="H319" s="112">
        <v>1240.5</v>
      </c>
      <c r="I319" s="112">
        <v>223.7</v>
      </c>
      <c r="J319" s="111" t="s">
        <v>905</v>
      </c>
      <c r="K319" s="209" t="s">
        <v>906</v>
      </c>
      <c r="L319" s="109" t="s">
        <v>907</v>
      </c>
      <c r="M319" s="112">
        <f t="shared" si="12"/>
        <v>1240.5</v>
      </c>
      <c r="N319" s="112">
        <f t="shared" si="13"/>
        <v>223.7</v>
      </c>
      <c r="O319" s="112">
        <f t="shared" si="14"/>
        <v>1016.8</v>
      </c>
      <c r="P319" s="107" t="s">
        <v>124</v>
      </c>
    </row>
    <row r="320" spans="1:16" ht="15">
      <c r="A320" s="107">
        <v>2023</v>
      </c>
      <c r="B320" s="107">
        <v>308</v>
      </c>
      <c r="C320" s="208" t="s">
        <v>908</v>
      </c>
      <c r="D320" s="109" t="s">
        <v>909</v>
      </c>
      <c r="E320" s="109" t="s">
        <v>119</v>
      </c>
      <c r="F320" s="111" t="s">
        <v>535</v>
      </c>
      <c r="G320" s="111"/>
      <c r="H320" s="112">
        <v>3495.89</v>
      </c>
      <c r="I320" s="112">
        <v>317.81</v>
      </c>
      <c r="J320" s="111" t="s">
        <v>168</v>
      </c>
      <c r="K320" s="209" t="s">
        <v>169</v>
      </c>
      <c r="L320" s="109" t="s">
        <v>910</v>
      </c>
      <c r="M320" s="112">
        <f t="shared" si="12"/>
        <v>3495.89</v>
      </c>
      <c r="N320" s="112">
        <f t="shared" si="13"/>
        <v>317.81</v>
      </c>
      <c r="O320" s="112">
        <f t="shared" si="14"/>
        <v>3178.08</v>
      </c>
      <c r="P320" s="107" t="s">
        <v>124</v>
      </c>
    </row>
    <row r="321" spans="1:16" ht="15">
      <c r="A321" s="107">
        <v>2023</v>
      </c>
      <c r="B321" s="107">
        <v>309</v>
      </c>
      <c r="C321" s="208" t="s">
        <v>911</v>
      </c>
      <c r="D321" s="109" t="s">
        <v>909</v>
      </c>
      <c r="E321" s="109" t="s">
        <v>119</v>
      </c>
      <c r="F321" s="111" t="s">
        <v>403</v>
      </c>
      <c r="G321" s="111"/>
      <c r="H321" s="112">
        <v>31.69</v>
      </c>
      <c r="I321" s="112">
        <v>2.88</v>
      </c>
      <c r="J321" s="111" t="s">
        <v>168</v>
      </c>
      <c r="K321" s="209" t="s">
        <v>169</v>
      </c>
      <c r="L321" s="109" t="s">
        <v>912</v>
      </c>
      <c r="M321" s="112">
        <f t="shared" si="12"/>
        <v>31.69</v>
      </c>
      <c r="N321" s="112">
        <f t="shared" si="13"/>
        <v>2.88</v>
      </c>
      <c r="O321" s="112">
        <f t="shared" si="14"/>
        <v>28.810000000000002</v>
      </c>
      <c r="P321" s="107" t="s">
        <v>124</v>
      </c>
    </row>
    <row r="322" spans="1:16" ht="15">
      <c r="A322" s="107">
        <v>2023</v>
      </c>
      <c r="B322" s="107">
        <v>310</v>
      </c>
      <c r="C322" s="208" t="s">
        <v>913</v>
      </c>
      <c r="D322" s="109" t="s">
        <v>914</v>
      </c>
      <c r="E322" s="109" t="s">
        <v>119</v>
      </c>
      <c r="F322" s="111" t="s">
        <v>155</v>
      </c>
      <c r="G322" s="111" t="s">
        <v>915</v>
      </c>
      <c r="H322" s="112">
        <v>1067.5</v>
      </c>
      <c r="I322" s="112">
        <v>192.5</v>
      </c>
      <c r="J322" s="111" t="s">
        <v>157</v>
      </c>
      <c r="K322" s="209" t="s">
        <v>158</v>
      </c>
      <c r="L322" s="109" t="s">
        <v>866</v>
      </c>
      <c r="M322" s="112">
        <f t="shared" si="12"/>
        <v>1067.5</v>
      </c>
      <c r="N322" s="112">
        <f t="shared" si="13"/>
        <v>192.5</v>
      </c>
      <c r="O322" s="112">
        <f t="shared" si="14"/>
        <v>875</v>
      </c>
      <c r="P322" s="107" t="s">
        <v>124</v>
      </c>
    </row>
    <row r="323" spans="1:16" ht="15">
      <c r="A323" s="107">
        <v>2023</v>
      </c>
      <c r="B323" s="107">
        <v>311</v>
      </c>
      <c r="C323" s="208" t="s">
        <v>916</v>
      </c>
      <c r="D323" s="109" t="s">
        <v>853</v>
      </c>
      <c r="E323" s="109" t="s">
        <v>119</v>
      </c>
      <c r="F323" s="111" t="s">
        <v>917</v>
      </c>
      <c r="G323" s="111" t="s">
        <v>918</v>
      </c>
      <c r="H323" s="112">
        <v>37.82</v>
      </c>
      <c r="I323" s="112">
        <v>6.82</v>
      </c>
      <c r="J323" s="111" t="s">
        <v>919</v>
      </c>
      <c r="K323" s="209" t="s">
        <v>920</v>
      </c>
      <c r="L323" s="109" t="s">
        <v>864</v>
      </c>
      <c r="M323" s="112">
        <f t="shared" si="12"/>
        <v>37.82</v>
      </c>
      <c r="N323" s="112">
        <f t="shared" si="13"/>
        <v>6.82</v>
      </c>
      <c r="O323" s="112">
        <f t="shared" si="14"/>
        <v>31</v>
      </c>
      <c r="P323" s="107" t="s">
        <v>124</v>
      </c>
    </row>
    <row r="324" spans="1:16" ht="15">
      <c r="A324" s="107">
        <v>2023</v>
      </c>
      <c r="B324" s="107">
        <v>312</v>
      </c>
      <c r="C324" s="208" t="s">
        <v>921</v>
      </c>
      <c r="D324" s="109" t="s">
        <v>853</v>
      </c>
      <c r="E324" s="109" t="s">
        <v>119</v>
      </c>
      <c r="F324" s="111" t="s">
        <v>922</v>
      </c>
      <c r="G324" s="111" t="s">
        <v>923</v>
      </c>
      <c r="H324" s="112">
        <v>54.9</v>
      </c>
      <c r="I324" s="112">
        <v>9.9</v>
      </c>
      <c r="J324" s="111" t="s">
        <v>919</v>
      </c>
      <c r="K324" s="209" t="s">
        <v>920</v>
      </c>
      <c r="L324" s="109" t="s">
        <v>864</v>
      </c>
      <c r="M324" s="112">
        <f t="shared" si="12"/>
        <v>54.9</v>
      </c>
      <c r="N324" s="112">
        <f t="shared" si="13"/>
        <v>9.9</v>
      </c>
      <c r="O324" s="112">
        <f t="shared" si="14"/>
        <v>45</v>
      </c>
      <c r="P324" s="107" t="s">
        <v>124</v>
      </c>
    </row>
    <row r="325" spans="1:16" ht="15">
      <c r="A325" s="107">
        <v>2023</v>
      </c>
      <c r="B325" s="107">
        <v>313</v>
      </c>
      <c r="C325" s="208" t="s">
        <v>924</v>
      </c>
      <c r="D325" s="109" t="s">
        <v>907</v>
      </c>
      <c r="E325" s="109" t="s">
        <v>119</v>
      </c>
      <c r="F325" s="111" t="s">
        <v>220</v>
      </c>
      <c r="G325" s="111" t="s">
        <v>925</v>
      </c>
      <c r="H325" s="112">
        <v>243.85</v>
      </c>
      <c r="I325" s="112">
        <v>43.97</v>
      </c>
      <c r="J325" s="111" t="s">
        <v>222</v>
      </c>
      <c r="K325" s="209" t="s">
        <v>223</v>
      </c>
      <c r="L325" s="109" t="s">
        <v>926</v>
      </c>
      <c r="M325" s="112">
        <f t="shared" si="12"/>
        <v>243.85</v>
      </c>
      <c r="N325" s="112">
        <f t="shared" si="13"/>
        <v>43.97</v>
      </c>
      <c r="O325" s="112">
        <f t="shared" si="14"/>
        <v>199.88</v>
      </c>
      <c r="P325" s="107" t="s">
        <v>124</v>
      </c>
    </row>
    <row r="326" spans="1:16" ht="15">
      <c r="A326" s="107">
        <v>2023</v>
      </c>
      <c r="B326" s="107">
        <v>314</v>
      </c>
      <c r="C326" s="208" t="s">
        <v>927</v>
      </c>
      <c r="D326" s="109" t="s">
        <v>928</v>
      </c>
      <c r="E326" s="109" t="s">
        <v>119</v>
      </c>
      <c r="F326" s="111" t="s">
        <v>220</v>
      </c>
      <c r="G326" s="111" t="s">
        <v>925</v>
      </c>
      <c r="H326" s="112">
        <v>47.51</v>
      </c>
      <c r="I326" s="112">
        <v>8.57</v>
      </c>
      <c r="J326" s="111" t="s">
        <v>222</v>
      </c>
      <c r="K326" s="209" t="s">
        <v>223</v>
      </c>
      <c r="L326" s="109" t="s">
        <v>929</v>
      </c>
      <c r="M326" s="112">
        <f t="shared" si="12"/>
        <v>47.51</v>
      </c>
      <c r="N326" s="112">
        <f t="shared" si="13"/>
        <v>8.57</v>
      </c>
      <c r="O326" s="112">
        <f t="shared" si="14"/>
        <v>38.94</v>
      </c>
      <c r="P326" s="107" t="s">
        <v>124</v>
      </c>
    </row>
    <row r="327" spans="1:16" ht="15">
      <c r="A327" s="107">
        <v>2023</v>
      </c>
      <c r="B327" s="107">
        <v>315</v>
      </c>
      <c r="C327" s="208" t="s">
        <v>930</v>
      </c>
      <c r="D327" s="109" t="s">
        <v>907</v>
      </c>
      <c r="E327" s="109" t="s">
        <v>119</v>
      </c>
      <c r="F327" s="111"/>
      <c r="G327" s="111" t="s">
        <v>151</v>
      </c>
      <c r="H327" s="112">
        <v>427</v>
      </c>
      <c r="I327" s="112">
        <v>77</v>
      </c>
      <c r="J327" s="111" t="s">
        <v>152</v>
      </c>
      <c r="K327" s="209" t="s">
        <v>153</v>
      </c>
      <c r="L327" s="109" t="s">
        <v>931</v>
      </c>
      <c r="M327" s="112">
        <f t="shared" si="12"/>
        <v>427</v>
      </c>
      <c r="N327" s="112">
        <f t="shared" si="13"/>
        <v>77</v>
      </c>
      <c r="O327" s="112">
        <f t="shared" si="14"/>
        <v>350</v>
      </c>
      <c r="P327" s="107" t="s">
        <v>124</v>
      </c>
    </row>
    <row r="328" spans="1:16" ht="15">
      <c r="A328" s="107">
        <v>2023</v>
      </c>
      <c r="B328" s="107">
        <v>316</v>
      </c>
      <c r="C328" s="208" t="s">
        <v>932</v>
      </c>
      <c r="D328" s="109" t="s">
        <v>864</v>
      </c>
      <c r="E328" s="109" t="s">
        <v>119</v>
      </c>
      <c r="F328" s="111" t="s">
        <v>933</v>
      </c>
      <c r="G328" s="111" t="s">
        <v>934</v>
      </c>
      <c r="H328" s="112">
        <v>294.92</v>
      </c>
      <c r="I328" s="112">
        <v>0</v>
      </c>
      <c r="J328" s="111" t="s">
        <v>935</v>
      </c>
      <c r="K328" s="209" t="s">
        <v>936</v>
      </c>
      <c r="L328" s="109" t="s">
        <v>872</v>
      </c>
      <c r="M328" s="112">
        <f t="shared" si="12"/>
        <v>294.92</v>
      </c>
      <c r="N328" s="112">
        <f t="shared" si="13"/>
        <v>0</v>
      </c>
      <c r="O328" s="112">
        <f t="shared" si="14"/>
        <v>294.92</v>
      </c>
      <c r="P328" s="107" t="s">
        <v>124</v>
      </c>
    </row>
    <row r="329" spans="1:16" ht="15">
      <c r="A329" s="107">
        <v>2023</v>
      </c>
      <c r="B329" s="107">
        <v>317</v>
      </c>
      <c r="C329" s="208" t="s">
        <v>937</v>
      </c>
      <c r="D329" s="109" t="s">
        <v>907</v>
      </c>
      <c r="E329" s="109" t="s">
        <v>119</v>
      </c>
      <c r="F329" s="111" t="s">
        <v>938</v>
      </c>
      <c r="G329" s="111" t="s">
        <v>939</v>
      </c>
      <c r="H329" s="112">
        <v>488</v>
      </c>
      <c r="I329" s="112">
        <v>88</v>
      </c>
      <c r="J329" s="111" t="s">
        <v>940</v>
      </c>
      <c r="K329" s="209" t="s">
        <v>941</v>
      </c>
      <c r="L329" s="109" t="s">
        <v>942</v>
      </c>
      <c r="M329" s="112">
        <f t="shared" si="12"/>
        <v>488</v>
      </c>
      <c r="N329" s="112">
        <f t="shared" si="13"/>
        <v>88</v>
      </c>
      <c r="O329" s="112">
        <f t="shared" si="14"/>
        <v>400</v>
      </c>
      <c r="P329" s="107" t="s">
        <v>124</v>
      </c>
    </row>
    <row r="330" spans="1:16" ht="15">
      <c r="A330" s="107">
        <v>2023</v>
      </c>
      <c r="B330" s="107">
        <v>318</v>
      </c>
      <c r="C330" s="208" t="s">
        <v>943</v>
      </c>
      <c r="D330" s="109" t="s">
        <v>907</v>
      </c>
      <c r="E330" s="109" t="s">
        <v>119</v>
      </c>
      <c r="F330" s="111" t="s">
        <v>944</v>
      </c>
      <c r="G330" s="111" t="s">
        <v>945</v>
      </c>
      <c r="H330" s="112">
        <v>686.25</v>
      </c>
      <c r="I330" s="112">
        <v>123.75</v>
      </c>
      <c r="J330" s="111" t="s">
        <v>940</v>
      </c>
      <c r="K330" s="209" t="s">
        <v>941</v>
      </c>
      <c r="L330" s="109" t="s">
        <v>910</v>
      </c>
      <c r="M330" s="112">
        <f t="shared" si="12"/>
        <v>686.25</v>
      </c>
      <c r="N330" s="112">
        <f t="shared" si="13"/>
        <v>123.75</v>
      </c>
      <c r="O330" s="112">
        <f t="shared" si="14"/>
        <v>562.5</v>
      </c>
      <c r="P330" s="107" t="s">
        <v>124</v>
      </c>
    </row>
    <row r="331" spans="1:16" ht="15">
      <c r="A331" s="107">
        <v>2023</v>
      </c>
      <c r="B331" s="107">
        <v>319</v>
      </c>
      <c r="C331" s="208" t="s">
        <v>322</v>
      </c>
      <c r="D331" s="109" t="s">
        <v>907</v>
      </c>
      <c r="E331" s="109" t="s">
        <v>119</v>
      </c>
      <c r="F331" s="111" t="s">
        <v>946</v>
      </c>
      <c r="G331" s="111" t="s">
        <v>947</v>
      </c>
      <c r="H331" s="112">
        <v>2989</v>
      </c>
      <c r="I331" s="112">
        <v>0</v>
      </c>
      <c r="J331" s="111" t="s">
        <v>948</v>
      </c>
      <c r="K331" s="209" t="s">
        <v>949</v>
      </c>
      <c r="L331" s="109" t="s">
        <v>926</v>
      </c>
      <c r="M331" s="112">
        <f t="shared" si="12"/>
        <v>2989</v>
      </c>
      <c r="N331" s="112">
        <f t="shared" si="13"/>
        <v>0</v>
      </c>
      <c r="O331" s="112">
        <f t="shared" si="14"/>
        <v>2989</v>
      </c>
      <c r="P331" s="107" t="s">
        <v>124</v>
      </c>
    </row>
    <row r="332" spans="1:16" ht="15">
      <c r="A332" s="107">
        <v>2023</v>
      </c>
      <c r="B332" s="107">
        <v>320</v>
      </c>
      <c r="C332" s="208" t="s">
        <v>950</v>
      </c>
      <c r="D332" s="109" t="s">
        <v>877</v>
      </c>
      <c r="E332" s="109" t="s">
        <v>119</v>
      </c>
      <c r="F332" s="111" t="s">
        <v>951</v>
      </c>
      <c r="G332" s="111" t="s">
        <v>257</v>
      </c>
      <c r="H332" s="112">
        <v>15.09</v>
      </c>
      <c r="I332" s="112">
        <v>2.72</v>
      </c>
      <c r="J332" s="111" t="s">
        <v>258</v>
      </c>
      <c r="K332" s="209" t="s">
        <v>259</v>
      </c>
      <c r="L332" s="109" t="s">
        <v>926</v>
      </c>
      <c r="M332" s="112">
        <f t="shared" si="12"/>
        <v>15.09</v>
      </c>
      <c r="N332" s="112">
        <f t="shared" si="13"/>
        <v>2.72</v>
      </c>
      <c r="O332" s="112">
        <f t="shared" si="14"/>
        <v>12.37</v>
      </c>
      <c r="P332" s="107" t="s">
        <v>124</v>
      </c>
    </row>
    <row r="333" spans="1:16" ht="15">
      <c r="A333" s="107">
        <v>2023</v>
      </c>
      <c r="B333" s="107">
        <v>321</v>
      </c>
      <c r="C333" s="208" t="s">
        <v>952</v>
      </c>
      <c r="D333" s="109" t="s">
        <v>874</v>
      </c>
      <c r="E333" s="109" t="s">
        <v>119</v>
      </c>
      <c r="F333" s="111" t="s">
        <v>953</v>
      </c>
      <c r="G333" s="111" t="s">
        <v>531</v>
      </c>
      <c r="H333" s="112">
        <v>8.68</v>
      </c>
      <c r="I333" s="112">
        <v>0</v>
      </c>
      <c r="J333" s="111" t="s">
        <v>216</v>
      </c>
      <c r="K333" s="209" t="s">
        <v>217</v>
      </c>
      <c r="L333" s="109" t="s">
        <v>954</v>
      </c>
      <c r="M333" s="112">
        <f t="shared" si="12"/>
        <v>8.68</v>
      </c>
      <c r="N333" s="112">
        <f t="shared" si="13"/>
        <v>0</v>
      </c>
      <c r="O333" s="112">
        <f t="shared" si="14"/>
        <v>8.68</v>
      </c>
      <c r="P333" s="107" t="s">
        <v>124</v>
      </c>
    </row>
    <row r="334" spans="1:16" ht="15">
      <c r="A334" s="107">
        <v>2023</v>
      </c>
      <c r="B334" s="107">
        <v>322</v>
      </c>
      <c r="C334" s="208" t="s">
        <v>955</v>
      </c>
      <c r="D334" s="109" t="s">
        <v>928</v>
      </c>
      <c r="E334" s="109" t="s">
        <v>119</v>
      </c>
      <c r="F334" s="111" t="s">
        <v>214</v>
      </c>
      <c r="G334" s="111" t="s">
        <v>531</v>
      </c>
      <c r="H334" s="112">
        <v>6.97</v>
      </c>
      <c r="I334" s="112">
        <v>0</v>
      </c>
      <c r="J334" s="111" t="s">
        <v>216</v>
      </c>
      <c r="K334" s="209" t="s">
        <v>217</v>
      </c>
      <c r="L334" s="109" t="s">
        <v>942</v>
      </c>
      <c r="M334" s="112">
        <f aca="true" t="shared" si="15" ref="M334:M397">IF(P334="SI",0,H334)</f>
        <v>6.97</v>
      </c>
      <c r="N334" s="112">
        <f aca="true" t="shared" si="16" ref="N334:N397">IF(P334="SI",0,I334)</f>
        <v>0</v>
      </c>
      <c r="O334" s="112">
        <f aca="true" t="shared" si="17" ref="O334:O397">M334-N334</f>
        <v>6.97</v>
      </c>
      <c r="P334" s="107" t="s">
        <v>124</v>
      </c>
    </row>
    <row r="335" spans="1:16" ht="15">
      <c r="A335" s="107">
        <v>2023</v>
      </c>
      <c r="B335" s="107">
        <v>323</v>
      </c>
      <c r="C335" s="208" t="s">
        <v>956</v>
      </c>
      <c r="D335" s="109" t="s">
        <v>907</v>
      </c>
      <c r="E335" s="109" t="s">
        <v>119</v>
      </c>
      <c r="F335" s="111" t="s">
        <v>957</v>
      </c>
      <c r="G335" s="111" t="s">
        <v>958</v>
      </c>
      <c r="H335" s="112">
        <v>408.24</v>
      </c>
      <c r="I335" s="112">
        <v>15.7</v>
      </c>
      <c r="J335" s="111" t="s">
        <v>940</v>
      </c>
      <c r="K335" s="209" t="s">
        <v>941</v>
      </c>
      <c r="L335" s="109" t="s">
        <v>928</v>
      </c>
      <c r="M335" s="112">
        <f t="shared" si="15"/>
        <v>408.24</v>
      </c>
      <c r="N335" s="112">
        <f t="shared" si="16"/>
        <v>15.7</v>
      </c>
      <c r="O335" s="112">
        <f t="shared" si="17"/>
        <v>392.54</v>
      </c>
      <c r="P335" s="107" t="s">
        <v>124</v>
      </c>
    </row>
    <row r="336" spans="1:16" ht="15">
      <c r="A336" s="107">
        <v>2023</v>
      </c>
      <c r="B336" s="107">
        <v>324</v>
      </c>
      <c r="C336" s="208" t="s">
        <v>959</v>
      </c>
      <c r="D336" s="109" t="s">
        <v>907</v>
      </c>
      <c r="E336" s="109" t="s">
        <v>119</v>
      </c>
      <c r="F336" s="111" t="s">
        <v>134</v>
      </c>
      <c r="G336" s="111" t="s">
        <v>332</v>
      </c>
      <c r="H336" s="112">
        <v>422.22</v>
      </c>
      <c r="I336" s="112">
        <v>76.14</v>
      </c>
      <c r="J336" s="111" t="s">
        <v>139</v>
      </c>
      <c r="K336" s="209" t="s">
        <v>140</v>
      </c>
      <c r="L336" s="109" t="s">
        <v>877</v>
      </c>
      <c r="M336" s="112">
        <f t="shared" si="15"/>
        <v>422.22</v>
      </c>
      <c r="N336" s="112">
        <f t="shared" si="16"/>
        <v>76.14</v>
      </c>
      <c r="O336" s="112">
        <f t="shared" si="17"/>
        <v>346.08000000000004</v>
      </c>
      <c r="P336" s="107" t="s">
        <v>124</v>
      </c>
    </row>
    <row r="337" spans="1:16" ht="15">
      <c r="A337" s="107">
        <v>2023</v>
      </c>
      <c r="B337" s="107">
        <v>325</v>
      </c>
      <c r="C337" s="208" t="s">
        <v>960</v>
      </c>
      <c r="D337" s="109" t="s">
        <v>961</v>
      </c>
      <c r="E337" s="109" t="s">
        <v>119</v>
      </c>
      <c r="F337" s="111" t="s">
        <v>962</v>
      </c>
      <c r="G337" s="111" t="s">
        <v>332</v>
      </c>
      <c r="H337" s="112">
        <v>129</v>
      </c>
      <c r="I337" s="112">
        <v>23.26</v>
      </c>
      <c r="J337" s="111" t="s">
        <v>139</v>
      </c>
      <c r="K337" s="209" t="s">
        <v>140</v>
      </c>
      <c r="L337" s="109" t="s">
        <v>893</v>
      </c>
      <c r="M337" s="112">
        <f t="shared" si="15"/>
        <v>129</v>
      </c>
      <c r="N337" s="112">
        <f t="shared" si="16"/>
        <v>23.26</v>
      </c>
      <c r="O337" s="112">
        <f t="shared" si="17"/>
        <v>105.74</v>
      </c>
      <c r="P337" s="107" t="s">
        <v>124</v>
      </c>
    </row>
    <row r="338" spans="1:16" ht="15">
      <c r="A338" s="107">
        <v>2023</v>
      </c>
      <c r="B338" s="107">
        <v>326</v>
      </c>
      <c r="C338" s="208" t="s">
        <v>963</v>
      </c>
      <c r="D338" s="109" t="s">
        <v>910</v>
      </c>
      <c r="E338" s="109" t="s">
        <v>119</v>
      </c>
      <c r="F338" s="111" t="s">
        <v>964</v>
      </c>
      <c r="G338" s="111" t="s">
        <v>965</v>
      </c>
      <c r="H338" s="112">
        <v>378.2</v>
      </c>
      <c r="I338" s="112">
        <v>68.2</v>
      </c>
      <c r="J338" s="111" t="s">
        <v>966</v>
      </c>
      <c r="K338" s="209" t="s">
        <v>967</v>
      </c>
      <c r="L338" s="109" t="s">
        <v>968</v>
      </c>
      <c r="M338" s="112">
        <f t="shared" si="15"/>
        <v>378.2</v>
      </c>
      <c r="N338" s="112">
        <f t="shared" si="16"/>
        <v>68.2</v>
      </c>
      <c r="O338" s="112">
        <f t="shared" si="17"/>
        <v>310</v>
      </c>
      <c r="P338" s="107" t="s">
        <v>124</v>
      </c>
    </row>
    <row r="339" spans="1:16" ht="15">
      <c r="A339" s="107">
        <v>2023</v>
      </c>
      <c r="B339" s="107">
        <v>327</v>
      </c>
      <c r="C339" s="208" t="s">
        <v>969</v>
      </c>
      <c r="D339" s="109" t="s">
        <v>912</v>
      </c>
      <c r="E339" s="109" t="s">
        <v>119</v>
      </c>
      <c r="F339" s="111" t="s">
        <v>403</v>
      </c>
      <c r="G339" s="111"/>
      <c r="H339" s="112">
        <v>14.87</v>
      </c>
      <c r="I339" s="112">
        <v>1.35</v>
      </c>
      <c r="J339" s="111" t="s">
        <v>168</v>
      </c>
      <c r="K339" s="209" t="s">
        <v>169</v>
      </c>
      <c r="L339" s="109" t="s">
        <v>970</v>
      </c>
      <c r="M339" s="112">
        <f t="shared" si="15"/>
        <v>14.87</v>
      </c>
      <c r="N339" s="112">
        <f t="shared" si="16"/>
        <v>1.35</v>
      </c>
      <c r="O339" s="112">
        <f t="shared" si="17"/>
        <v>13.52</v>
      </c>
      <c r="P339" s="107" t="s">
        <v>124</v>
      </c>
    </row>
    <row r="340" spans="1:16" ht="15">
      <c r="A340" s="107">
        <v>2023</v>
      </c>
      <c r="B340" s="107">
        <v>328</v>
      </c>
      <c r="C340" s="208" t="s">
        <v>971</v>
      </c>
      <c r="D340" s="109" t="s">
        <v>912</v>
      </c>
      <c r="E340" s="109" t="s">
        <v>119</v>
      </c>
      <c r="F340" s="111" t="s">
        <v>972</v>
      </c>
      <c r="G340" s="111"/>
      <c r="H340" s="112">
        <v>9.44</v>
      </c>
      <c r="I340" s="112">
        <v>1.7</v>
      </c>
      <c r="J340" s="111" t="s">
        <v>973</v>
      </c>
      <c r="K340" s="209" t="s">
        <v>252</v>
      </c>
      <c r="L340" s="109" t="s">
        <v>974</v>
      </c>
      <c r="M340" s="112">
        <f t="shared" si="15"/>
        <v>9.44</v>
      </c>
      <c r="N340" s="112">
        <f t="shared" si="16"/>
        <v>1.7</v>
      </c>
      <c r="O340" s="112">
        <f t="shared" si="17"/>
        <v>7.739999999999999</v>
      </c>
      <c r="P340" s="107" t="s">
        <v>124</v>
      </c>
    </row>
    <row r="341" spans="1:16" ht="15">
      <c r="A341" s="107">
        <v>2023</v>
      </c>
      <c r="B341" s="107">
        <v>329</v>
      </c>
      <c r="C341" s="208" t="s">
        <v>975</v>
      </c>
      <c r="D341" s="109" t="s">
        <v>976</v>
      </c>
      <c r="E341" s="109" t="s">
        <v>119</v>
      </c>
      <c r="F341" s="111"/>
      <c r="G341" s="111" t="s">
        <v>977</v>
      </c>
      <c r="H341" s="112">
        <v>26220.24</v>
      </c>
      <c r="I341" s="112">
        <v>4728.24</v>
      </c>
      <c r="J341" s="111" t="s">
        <v>978</v>
      </c>
      <c r="K341" s="209" t="s">
        <v>979</v>
      </c>
      <c r="L341" s="109" t="s">
        <v>976</v>
      </c>
      <c r="M341" s="112">
        <f t="shared" si="15"/>
        <v>26220.24</v>
      </c>
      <c r="N341" s="112">
        <f t="shared" si="16"/>
        <v>4728.24</v>
      </c>
      <c r="O341" s="112">
        <f t="shared" si="17"/>
        <v>21492</v>
      </c>
      <c r="P341" s="107" t="s">
        <v>124</v>
      </c>
    </row>
    <row r="342" spans="1:16" ht="15">
      <c r="A342" s="107">
        <v>2023</v>
      </c>
      <c r="B342" s="107">
        <v>330</v>
      </c>
      <c r="C342" s="208" t="s">
        <v>980</v>
      </c>
      <c r="D342" s="109" t="s">
        <v>866</v>
      </c>
      <c r="E342" s="109" t="s">
        <v>119</v>
      </c>
      <c r="F342" s="111" t="s">
        <v>981</v>
      </c>
      <c r="G342" s="111" t="s">
        <v>192</v>
      </c>
      <c r="H342" s="112">
        <v>23.36</v>
      </c>
      <c r="I342" s="112">
        <v>4.21</v>
      </c>
      <c r="J342" s="111" t="s">
        <v>982</v>
      </c>
      <c r="K342" s="209" t="s">
        <v>983</v>
      </c>
      <c r="L342" s="109" t="s">
        <v>858</v>
      </c>
      <c r="M342" s="112">
        <f t="shared" si="15"/>
        <v>23.36</v>
      </c>
      <c r="N342" s="112">
        <f t="shared" si="16"/>
        <v>4.21</v>
      </c>
      <c r="O342" s="112">
        <f t="shared" si="17"/>
        <v>19.15</v>
      </c>
      <c r="P342" s="107" t="s">
        <v>124</v>
      </c>
    </row>
    <row r="343" spans="1:16" ht="15">
      <c r="A343" s="107">
        <v>2023</v>
      </c>
      <c r="B343" s="107">
        <v>331</v>
      </c>
      <c r="C343" s="208" t="s">
        <v>984</v>
      </c>
      <c r="D343" s="109" t="s">
        <v>961</v>
      </c>
      <c r="E343" s="109" t="s">
        <v>119</v>
      </c>
      <c r="F343" s="111" t="s">
        <v>985</v>
      </c>
      <c r="G343" s="111" t="s">
        <v>986</v>
      </c>
      <c r="H343" s="112">
        <v>329.4</v>
      </c>
      <c r="I343" s="112">
        <v>59.4</v>
      </c>
      <c r="J343" s="111" t="s">
        <v>454</v>
      </c>
      <c r="K343" s="209" t="s">
        <v>455</v>
      </c>
      <c r="L343" s="109" t="s">
        <v>987</v>
      </c>
      <c r="M343" s="112">
        <f t="shared" si="15"/>
        <v>329.4</v>
      </c>
      <c r="N343" s="112">
        <f t="shared" si="16"/>
        <v>59.4</v>
      </c>
      <c r="O343" s="112">
        <f t="shared" si="17"/>
        <v>270</v>
      </c>
      <c r="P343" s="107" t="s">
        <v>124</v>
      </c>
    </row>
    <row r="344" spans="1:16" ht="15">
      <c r="A344" s="107">
        <v>2023</v>
      </c>
      <c r="B344" s="107">
        <v>332</v>
      </c>
      <c r="C344" s="208" t="s">
        <v>988</v>
      </c>
      <c r="D344" s="109" t="s">
        <v>907</v>
      </c>
      <c r="E344" s="109" t="s">
        <v>119</v>
      </c>
      <c r="F344" s="111" t="s">
        <v>143</v>
      </c>
      <c r="G344" s="111" t="s">
        <v>144</v>
      </c>
      <c r="H344" s="112">
        <v>782.02</v>
      </c>
      <c r="I344" s="112">
        <v>141.02</v>
      </c>
      <c r="J344" s="111" t="s">
        <v>145</v>
      </c>
      <c r="K344" s="209" t="s">
        <v>146</v>
      </c>
      <c r="L344" s="109" t="s">
        <v>929</v>
      </c>
      <c r="M344" s="112">
        <f t="shared" si="15"/>
        <v>782.02</v>
      </c>
      <c r="N344" s="112">
        <f t="shared" si="16"/>
        <v>141.02</v>
      </c>
      <c r="O344" s="112">
        <f t="shared" si="17"/>
        <v>641</v>
      </c>
      <c r="P344" s="107" t="s">
        <v>124</v>
      </c>
    </row>
    <row r="345" spans="1:16" ht="15">
      <c r="A345" s="107">
        <v>2023</v>
      </c>
      <c r="B345" s="107">
        <v>333</v>
      </c>
      <c r="C345" s="208" t="s">
        <v>989</v>
      </c>
      <c r="D345" s="109" t="s">
        <v>990</v>
      </c>
      <c r="E345" s="109" t="s">
        <v>119</v>
      </c>
      <c r="F345" s="111" t="s">
        <v>164</v>
      </c>
      <c r="G345" s="111" t="s">
        <v>160</v>
      </c>
      <c r="H345" s="112">
        <v>271.76</v>
      </c>
      <c r="I345" s="112">
        <v>49.01</v>
      </c>
      <c r="J345" s="111" t="s">
        <v>161</v>
      </c>
      <c r="K345" s="209" t="s">
        <v>162</v>
      </c>
      <c r="L345" s="109" t="s">
        <v>970</v>
      </c>
      <c r="M345" s="112">
        <f t="shared" si="15"/>
        <v>271.76</v>
      </c>
      <c r="N345" s="112">
        <f t="shared" si="16"/>
        <v>49.01</v>
      </c>
      <c r="O345" s="112">
        <f t="shared" si="17"/>
        <v>222.75</v>
      </c>
      <c r="P345" s="107" t="s">
        <v>124</v>
      </c>
    </row>
    <row r="346" spans="1:16" ht="15">
      <c r="A346" s="107">
        <v>2023</v>
      </c>
      <c r="B346" s="107">
        <v>334</v>
      </c>
      <c r="C346" s="208" t="s">
        <v>991</v>
      </c>
      <c r="D346" s="109" t="s">
        <v>891</v>
      </c>
      <c r="E346" s="109" t="s">
        <v>119</v>
      </c>
      <c r="F346" s="111" t="s">
        <v>264</v>
      </c>
      <c r="G346" s="111" t="s">
        <v>484</v>
      </c>
      <c r="H346" s="112">
        <v>36.6</v>
      </c>
      <c r="I346" s="112">
        <v>6.6</v>
      </c>
      <c r="J346" s="111" t="s">
        <v>266</v>
      </c>
      <c r="K346" s="209" t="s">
        <v>267</v>
      </c>
      <c r="L346" s="109" t="s">
        <v>893</v>
      </c>
      <c r="M346" s="112">
        <f t="shared" si="15"/>
        <v>36.6</v>
      </c>
      <c r="N346" s="112">
        <f t="shared" si="16"/>
        <v>6.6</v>
      </c>
      <c r="O346" s="112">
        <f t="shared" si="17"/>
        <v>30</v>
      </c>
      <c r="P346" s="107" t="s">
        <v>124</v>
      </c>
    </row>
    <row r="347" spans="1:16" ht="15">
      <c r="A347" s="107">
        <v>2023</v>
      </c>
      <c r="B347" s="107">
        <v>335</v>
      </c>
      <c r="C347" s="208" t="s">
        <v>992</v>
      </c>
      <c r="D347" s="109" t="s">
        <v>891</v>
      </c>
      <c r="E347" s="109" t="s">
        <v>119</v>
      </c>
      <c r="F347" s="111" t="s">
        <v>264</v>
      </c>
      <c r="G347" s="111" t="s">
        <v>265</v>
      </c>
      <c r="H347" s="112">
        <v>402.6</v>
      </c>
      <c r="I347" s="112">
        <v>72.6</v>
      </c>
      <c r="J347" s="111" t="s">
        <v>266</v>
      </c>
      <c r="K347" s="209" t="s">
        <v>267</v>
      </c>
      <c r="L347" s="109" t="s">
        <v>893</v>
      </c>
      <c r="M347" s="112">
        <f t="shared" si="15"/>
        <v>402.6</v>
      </c>
      <c r="N347" s="112">
        <f t="shared" si="16"/>
        <v>72.6</v>
      </c>
      <c r="O347" s="112">
        <f t="shared" si="17"/>
        <v>330</v>
      </c>
      <c r="P347" s="107" t="s">
        <v>124</v>
      </c>
    </row>
    <row r="348" spans="1:16" ht="15">
      <c r="A348" s="107">
        <v>2023</v>
      </c>
      <c r="B348" s="107">
        <v>336</v>
      </c>
      <c r="C348" s="208" t="s">
        <v>993</v>
      </c>
      <c r="D348" s="109" t="s">
        <v>990</v>
      </c>
      <c r="E348" s="109" t="s">
        <v>119</v>
      </c>
      <c r="F348" s="111" t="s">
        <v>994</v>
      </c>
      <c r="G348" s="111" t="s">
        <v>995</v>
      </c>
      <c r="H348" s="112">
        <v>651.63</v>
      </c>
      <c r="I348" s="112">
        <v>0</v>
      </c>
      <c r="J348" s="111" t="s">
        <v>996</v>
      </c>
      <c r="K348" s="209" t="s">
        <v>997</v>
      </c>
      <c r="L348" s="109" t="s">
        <v>998</v>
      </c>
      <c r="M348" s="112">
        <f t="shared" si="15"/>
        <v>651.63</v>
      </c>
      <c r="N348" s="112">
        <f t="shared" si="16"/>
        <v>0</v>
      </c>
      <c r="O348" s="112">
        <f t="shared" si="17"/>
        <v>651.63</v>
      </c>
      <c r="P348" s="107" t="s">
        <v>124</v>
      </c>
    </row>
    <row r="349" spans="1:16" ht="15">
      <c r="A349" s="107">
        <v>2023</v>
      </c>
      <c r="B349" s="107">
        <v>337</v>
      </c>
      <c r="C349" s="208" t="s">
        <v>999</v>
      </c>
      <c r="D349" s="109" t="s">
        <v>1000</v>
      </c>
      <c r="E349" s="109" t="s">
        <v>119</v>
      </c>
      <c r="F349" s="111" t="s">
        <v>1001</v>
      </c>
      <c r="G349" s="111" t="s">
        <v>995</v>
      </c>
      <c r="H349" s="112">
        <v>52.81</v>
      </c>
      <c r="I349" s="112">
        <v>0</v>
      </c>
      <c r="J349" s="111" t="s">
        <v>1002</v>
      </c>
      <c r="K349" s="209" t="s">
        <v>1003</v>
      </c>
      <c r="L349" s="109" t="s">
        <v>1000</v>
      </c>
      <c r="M349" s="112">
        <f t="shared" si="15"/>
        <v>52.81</v>
      </c>
      <c r="N349" s="112">
        <f t="shared" si="16"/>
        <v>0</v>
      </c>
      <c r="O349" s="112">
        <f t="shared" si="17"/>
        <v>52.81</v>
      </c>
      <c r="P349" s="107" t="s">
        <v>124</v>
      </c>
    </row>
    <row r="350" spans="1:16" ht="15">
      <c r="A350" s="107">
        <v>2023</v>
      </c>
      <c r="B350" s="107">
        <v>338</v>
      </c>
      <c r="C350" s="208" t="s">
        <v>1004</v>
      </c>
      <c r="D350" s="109" t="s">
        <v>1005</v>
      </c>
      <c r="E350" s="109" t="s">
        <v>119</v>
      </c>
      <c r="F350" s="111" t="s">
        <v>1006</v>
      </c>
      <c r="G350" s="111"/>
      <c r="H350" s="112">
        <v>3495.89</v>
      </c>
      <c r="I350" s="112">
        <v>317.81</v>
      </c>
      <c r="J350" s="111" t="s">
        <v>168</v>
      </c>
      <c r="K350" s="209" t="s">
        <v>169</v>
      </c>
      <c r="L350" s="109" t="s">
        <v>1007</v>
      </c>
      <c r="M350" s="112">
        <f t="shared" si="15"/>
        <v>3495.89</v>
      </c>
      <c r="N350" s="112">
        <f t="shared" si="16"/>
        <v>317.81</v>
      </c>
      <c r="O350" s="112">
        <f t="shared" si="17"/>
        <v>3178.08</v>
      </c>
      <c r="P350" s="107" t="s">
        <v>124</v>
      </c>
    </row>
    <row r="351" spans="1:16" ht="15">
      <c r="A351" s="107">
        <v>2023</v>
      </c>
      <c r="B351" s="107">
        <v>339</v>
      </c>
      <c r="C351" s="208" t="s">
        <v>1008</v>
      </c>
      <c r="D351" s="109" t="s">
        <v>1009</v>
      </c>
      <c r="E351" s="109" t="s">
        <v>119</v>
      </c>
      <c r="F351" s="111" t="s">
        <v>403</v>
      </c>
      <c r="G351" s="111"/>
      <c r="H351" s="112">
        <v>1448.37</v>
      </c>
      <c r="I351" s="112">
        <v>131.67</v>
      </c>
      <c r="J351" s="111" t="s">
        <v>168</v>
      </c>
      <c r="K351" s="209" t="s">
        <v>169</v>
      </c>
      <c r="L351" s="109" t="s">
        <v>1007</v>
      </c>
      <c r="M351" s="112">
        <f t="shared" si="15"/>
        <v>1448.37</v>
      </c>
      <c r="N351" s="112">
        <f t="shared" si="16"/>
        <v>131.67</v>
      </c>
      <c r="O351" s="112">
        <f t="shared" si="17"/>
        <v>1316.6999999999998</v>
      </c>
      <c r="P351" s="107" t="s">
        <v>124</v>
      </c>
    </row>
    <row r="352" spans="1:16" ht="15">
      <c r="A352" s="107">
        <v>2023</v>
      </c>
      <c r="B352" s="107">
        <v>340</v>
      </c>
      <c r="C352" s="208" t="s">
        <v>1010</v>
      </c>
      <c r="D352" s="109" t="s">
        <v>1011</v>
      </c>
      <c r="E352" s="109" t="s">
        <v>119</v>
      </c>
      <c r="F352" s="111" t="s">
        <v>403</v>
      </c>
      <c r="G352" s="111"/>
      <c r="H352" s="112">
        <v>177.79</v>
      </c>
      <c r="I352" s="112">
        <v>16.16</v>
      </c>
      <c r="J352" s="111" t="s">
        <v>168</v>
      </c>
      <c r="K352" s="209" t="s">
        <v>169</v>
      </c>
      <c r="L352" s="109" t="s">
        <v>1009</v>
      </c>
      <c r="M352" s="112">
        <f t="shared" si="15"/>
        <v>177.79</v>
      </c>
      <c r="N352" s="112">
        <f t="shared" si="16"/>
        <v>16.16</v>
      </c>
      <c r="O352" s="112">
        <f t="shared" si="17"/>
        <v>161.63</v>
      </c>
      <c r="P352" s="107" t="s">
        <v>124</v>
      </c>
    </row>
    <row r="353" spans="1:16" ht="15">
      <c r="A353" s="107">
        <v>2023</v>
      </c>
      <c r="B353" s="107">
        <v>341</v>
      </c>
      <c r="C353" s="208" t="s">
        <v>1012</v>
      </c>
      <c r="D353" s="109" t="s">
        <v>1011</v>
      </c>
      <c r="E353" s="109" t="s">
        <v>119</v>
      </c>
      <c r="F353" s="111" t="s">
        <v>403</v>
      </c>
      <c r="G353" s="111"/>
      <c r="H353" s="112">
        <v>105.58</v>
      </c>
      <c r="I353" s="112">
        <v>9.6</v>
      </c>
      <c r="J353" s="111" t="s">
        <v>168</v>
      </c>
      <c r="K353" s="209" t="s">
        <v>169</v>
      </c>
      <c r="L353" s="109" t="s">
        <v>1007</v>
      </c>
      <c r="M353" s="112">
        <f t="shared" si="15"/>
        <v>105.58</v>
      </c>
      <c r="N353" s="112">
        <f t="shared" si="16"/>
        <v>9.6</v>
      </c>
      <c r="O353" s="112">
        <f t="shared" si="17"/>
        <v>95.98</v>
      </c>
      <c r="P353" s="107" t="s">
        <v>124</v>
      </c>
    </row>
    <row r="354" spans="1:16" ht="15">
      <c r="A354" s="107">
        <v>2023</v>
      </c>
      <c r="B354" s="107">
        <v>342</v>
      </c>
      <c r="C354" s="208" t="s">
        <v>1013</v>
      </c>
      <c r="D354" s="109" t="s">
        <v>681</v>
      </c>
      <c r="E354" s="109" t="s">
        <v>119</v>
      </c>
      <c r="F354" s="111" t="s">
        <v>1014</v>
      </c>
      <c r="G354" s="111" t="s">
        <v>1015</v>
      </c>
      <c r="H354" s="112">
        <v>8357</v>
      </c>
      <c r="I354" s="112">
        <v>1507</v>
      </c>
      <c r="J354" s="111" t="s">
        <v>1016</v>
      </c>
      <c r="K354" s="209" t="s">
        <v>1017</v>
      </c>
      <c r="L354" s="109" t="s">
        <v>1018</v>
      </c>
      <c r="M354" s="112">
        <f t="shared" si="15"/>
        <v>8357</v>
      </c>
      <c r="N354" s="112">
        <f t="shared" si="16"/>
        <v>1507</v>
      </c>
      <c r="O354" s="112">
        <f t="shared" si="17"/>
        <v>6850</v>
      </c>
      <c r="P354" s="107" t="s">
        <v>124</v>
      </c>
    </row>
    <row r="355" spans="1:16" ht="15">
      <c r="A355" s="107">
        <v>2023</v>
      </c>
      <c r="B355" s="107">
        <v>343</v>
      </c>
      <c r="C355" s="208" t="s">
        <v>1019</v>
      </c>
      <c r="D355" s="109" t="s">
        <v>681</v>
      </c>
      <c r="E355" s="109" t="s">
        <v>119</v>
      </c>
      <c r="F355" s="111" t="s">
        <v>1014</v>
      </c>
      <c r="G355" s="111" t="s">
        <v>1015</v>
      </c>
      <c r="H355" s="112">
        <v>4270</v>
      </c>
      <c r="I355" s="112">
        <v>770</v>
      </c>
      <c r="J355" s="111" t="s">
        <v>1016</v>
      </c>
      <c r="K355" s="209" t="s">
        <v>1017</v>
      </c>
      <c r="L355" s="109" t="s">
        <v>1020</v>
      </c>
      <c r="M355" s="112">
        <f t="shared" si="15"/>
        <v>4270</v>
      </c>
      <c r="N355" s="112">
        <f t="shared" si="16"/>
        <v>770</v>
      </c>
      <c r="O355" s="112">
        <f t="shared" si="17"/>
        <v>3500</v>
      </c>
      <c r="P355" s="107" t="s">
        <v>124</v>
      </c>
    </row>
    <row r="356" spans="1:16" ht="15">
      <c r="A356" s="107">
        <v>2023</v>
      </c>
      <c r="B356" s="107">
        <v>344</v>
      </c>
      <c r="C356" s="208" t="s">
        <v>1021</v>
      </c>
      <c r="D356" s="109" t="s">
        <v>1022</v>
      </c>
      <c r="E356" s="109" t="s">
        <v>119</v>
      </c>
      <c r="F356" s="111" t="s">
        <v>1023</v>
      </c>
      <c r="G356" s="111" t="s">
        <v>1024</v>
      </c>
      <c r="H356" s="112">
        <v>-12627</v>
      </c>
      <c r="I356" s="112">
        <v>-2277</v>
      </c>
      <c r="J356" s="111" t="s">
        <v>1016</v>
      </c>
      <c r="K356" s="209" t="s">
        <v>1017</v>
      </c>
      <c r="L356" s="109" t="s">
        <v>1022</v>
      </c>
      <c r="M356" s="112">
        <f t="shared" si="15"/>
        <v>-12627</v>
      </c>
      <c r="N356" s="112">
        <f t="shared" si="16"/>
        <v>-2277</v>
      </c>
      <c r="O356" s="112">
        <f t="shared" si="17"/>
        <v>-10350</v>
      </c>
      <c r="P356" s="107" t="s">
        <v>124</v>
      </c>
    </row>
    <row r="357" spans="1:16" ht="15">
      <c r="A357" s="107">
        <v>2023</v>
      </c>
      <c r="B357" s="107">
        <v>345</v>
      </c>
      <c r="C357" s="208" t="s">
        <v>1025</v>
      </c>
      <c r="D357" s="109" t="s">
        <v>907</v>
      </c>
      <c r="E357" s="109" t="s">
        <v>119</v>
      </c>
      <c r="F357" s="111" t="s">
        <v>1026</v>
      </c>
      <c r="G357" s="111" t="s">
        <v>1027</v>
      </c>
      <c r="H357" s="112">
        <v>42427.57</v>
      </c>
      <c r="I357" s="112">
        <v>7650.87</v>
      </c>
      <c r="J357" s="111" t="s">
        <v>1028</v>
      </c>
      <c r="K357" s="209" t="s">
        <v>1029</v>
      </c>
      <c r="L357" s="109" t="s">
        <v>928</v>
      </c>
      <c r="M357" s="112">
        <f t="shared" si="15"/>
        <v>42427.57</v>
      </c>
      <c r="N357" s="112">
        <f t="shared" si="16"/>
        <v>7650.87</v>
      </c>
      <c r="O357" s="112">
        <f t="shared" si="17"/>
        <v>34776.7</v>
      </c>
      <c r="P357" s="107" t="s">
        <v>124</v>
      </c>
    </row>
    <row r="358" spans="1:16" ht="15">
      <c r="A358" s="107">
        <v>2023</v>
      </c>
      <c r="B358" s="107">
        <v>346</v>
      </c>
      <c r="C358" s="208" t="s">
        <v>1030</v>
      </c>
      <c r="D358" s="109" t="s">
        <v>907</v>
      </c>
      <c r="E358" s="109" t="s">
        <v>119</v>
      </c>
      <c r="F358" s="111" t="s">
        <v>1031</v>
      </c>
      <c r="G358" s="111" t="s">
        <v>1027</v>
      </c>
      <c r="H358" s="112">
        <v>1980.67</v>
      </c>
      <c r="I358" s="112">
        <v>357.17</v>
      </c>
      <c r="J358" s="111" t="s">
        <v>1028</v>
      </c>
      <c r="K358" s="209" t="s">
        <v>1029</v>
      </c>
      <c r="L358" s="109" t="s">
        <v>910</v>
      </c>
      <c r="M358" s="112">
        <f t="shared" si="15"/>
        <v>1980.67</v>
      </c>
      <c r="N358" s="112">
        <f t="shared" si="16"/>
        <v>357.17</v>
      </c>
      <c r="O358" s="112">
        <f t="shared" si="17"/>
        <v>1623.5</v>
      </c>
      <c r="P358" s="107" t="s">
        <v>124</v>
      </c>
    </row>
    <row r="359" spans="1:16" ht="15">
      <c r="A359" s="107">
        <v>2023</v>
      </c>
      <c r="B359" s="107">
        <v>347</v>
      </c>
      <c r="C359" s="208" t="s">
        <v>1032</v>
      </c>
      <c r="D359" s="109" t="s">
        <v>1033</v>
      </c>
      <c r="E359" s="109" t="s">
        <v>119</v>
      </c>
      <c r="F359" s="111" t="s">
        <v>1034</v>
      </c>
      <c r="G359" s="111" t="s">
        <v>1035</v>
      </c>
      <c r="H359" s="112">
        <v>1056.06</v>
      </c>
      <c r="I359" s="112">
        <v>126.08</v>
      </c>
      <c r="J359" s="111" t="s">
        <v>1036</v>
      </c>
      <c r="K359" s="209" t="s">
        <v>1037</v>
      </c>
      <c r="L359" s="109" t="s">
        <v>1033</v>
      </c>
      <c r="M359" s="112">
        <f t="shared" si="15"/>
        <v>1056.06</v>
      </c>
      <c r="N359" s="112">
        <f t="shared" si="16"/>
        <v>126.08</v>
      </c>
      <c r="O359" s="112">
        <f t="shared" si="17"/>
        <v>929.9799999999999</v>
      </c>
      <c r="P359" s="107" t="s">
        <v>124</v>
      </c>
    </row>
    <row r="360" spans="1:16" ht="15">
      <c r="A360" s="107">
        <v>2023</v>
      </c>
      <c r="B360" s="107">
        <v>348</v>
      </c>
      <c r="C360" s="208" t="s">
        <v>1038</v>
      </c>
      <c r="D360" s="109" t="s">
        <v>1039</v>
      </c>
      <c r="E360" s="109" t="s">
        <v>119</v>
      </c>
      <c r="F360" s="111"/>
      <c r="G360" s="111" t="s">
        <v>552</v>
      </c>
      <c r="H360" s="112">
        <v>483.27</v>
      </c>
      <c r="I360" s="112">
        <v>87.15</v>
      </c>
      <c r="J360" s="111" t="s">
        <v>454</v>
      </c>
      <c r="K360" s="209" t="s">
        <v>455</v>
      </c>
      <c r="L360" s="109" t="s">
        <v>1040</v>
      </c>
      <c r="M360" s="112">
        <f t="shared" si="15"/>
        <v>483.27</v>
      </c>
      <c r="N360" s="112">
        <f t="shared" si="16"/>
        <v>87.15</v>
      </c>
      <c r="O360" s="112">
        <f t="shared" si="17"/>
        <v>396.12</v>
      </c>
      <c r="P360" s="107" t="s">
        <v>124</v>
      </c>
    </row>
    <row r="361" spans="1:16" ht="15">
      <c r="A361" s="107">
        <v>2023</v>
      </c>
      <c r="B361" s="107">
        <v>349</v>
      </c>
      <c r="C361" s="208" t="s">
        <v>1041</v>
      </c>
      <c r="D361" s="109" t="s">
        <v>1005</v>
      </c>
      <c r="E361" s="109" t="s">
        <v>119</v>
      </c>
      <c r="F361" s="111"/>
      <c r="G361" s="111" t="s">
        <v>1042</v>
      </c>
      <c r="H361" s="112">
        <v>737.1</v>
      </c>
      <c r="I361" s="112">
        <v>35.1</v>
      </c>
      <c r="J361" s="111" t="s">
        <v>277</v>
      </c>
      <c r="K361" s="209" t="s">
        <v>278</v>
      </c>
      <c r="L361" s="109" t="s">
        <v>1022</v>
      </c>
      <c r="M361" s="112">
        <f t="shared" si="15"/>
        <v>737.1</v>
      </c>
      <c r="N361" s="112">
        <f t="shared" si="16"/>
        <v>35.1</v>
      </c>
      <c r="O361" s="112">
        <f t="shared" si="17"/>
        <v>702</v>
      </c>
      <c r="P361" s="107" t="s">
        <v>124</v>
      </c>
    </row>
    <row r="362" spans="1:16" ht="15">
      <c r="A362" s="107">
        <v>2023</v>
      </c>
      <c r="B362" s="107">
        <v>350</v>
      </c>
      <c r="C362" s="208" t="s">
        <v>1043</v>
      </c>
      <c r="D362" s="109" t="s">
        <v>1044</v>
      </c>
      <c r="E362" s="109" t="s">
        <v>119</v>
      </c>
      <c r="F362" s="111" t="s">
        <v>134</v>
      </c>
      <c r="G362" s="111" t="s">
        <v>332</v>
      </c>
      <c r="H362" s="112">
        <v>617</v>
      </c>
      <c r="I362" s="112">
        <v>111.26</v>
      </c>
      <c r="J362" s="111" t="s">
        <v>139</v>
      </c>
      <c r="K362" s="209" t="s">
        <v>140</v>
      </c>
      <c r="L362" s="109" t="s">
        <v>1045</v>
      </c>
      <c r="M362" s="112">
        <f t="shared" si="15"/>
        <v>617</v>
      </c>
      <c r="N362" s="112">
        <f t="shared" si="16"/>
        <v>111.26</v>
      </c>
      <c r="O362" s="112">
        <f t="shared" si="17"/>
        <v>505.74</v>
      </c>
      <c r="P362" s="107" t="s">
        <v>124</v>
      </c>
    </row>
    <row r="363" spans="1:16" ht="15">
      <c r="A363" s="107">
        <v>2023</v>
      </c>
      <c r="B363" s="107">
        <v>351</v>
      </c>
      <c r="C363" s="208" t="s">
        <v>1046</v>
      </c>
      <c r="D363" s="109" t="s">
        <v>1022</v>
      </c>
      <c r="E363" s="109" t="s">
        <v>119</v>
      </c>
      <c r="F363" s="111" t="s">
        <v>155</v>
      </c>
      <c r="G363" s="111" t="s">
        <v>915</v>
      </c>
      <c r="H363" s="112">
        <v>427</v>
      </c>
      <c r="I363" s="112">
        <v>77</v>
      </c>
      <c r="J363" s="111" t="s">
        <v>157</v>
      </c>
      <c r="K363" s="209" t="s">
        <v>158</v>
      </c>
      <c r="L363" s="109" t="s">
        <v>1022</v>
      </c>
      <c r="M363" s="112">
        <f t="shared" si="15"/>
        <v>427</v>
      </c>
      <c r="N363" s="112">
        <f t="shared" si="16"/>
        <v>77</v>
      </c>
      <c r="O363" s="112">
        <f t="shared" si="17"/>
        <v>350</v>
      </c>
      <c r="P363" s="107" t="s">
        <v>124</v>
      </c>
    </row>
    <row r="364" spans="1:16" ht="15">
      <c r="A364" s="107">
        <v>2023</v>
      </c>
      <c r="B364" s="107">
        <v>352</v>
      </c>
      <c r="C364" s="208" t="s">
        <v>1047</v>
      </c>
      <c r="D364" s="109" t="s">
        <v>1048</v>
      </c>
      <c r="E364" s="109" t="s">
        <v>119</v>
      </c>
      <c r="F364" s="111" t="s">
        <v>264</v>
      </c>
      <c r="G364" s="111" t="s">
        <v>1049</v>
      </c>
      <c r="H364" s="112">
        <v>402.6</v>
      </c>
      <c r="I364" s="112">
        <v>72.6</v>
      </c>
      <c r="J364" s="111" t="s">
        <v>266</v>
      </c>
      <c r="K364" s="209" t="s">
        <v>267</v>
      </c>
      <c r="L364" s="109" t="s">
        <v>1045</v>
      </c>
      <c r="M364" s="112">
        <f t="shared" si="15"/>
        <v>402.6</v>
      </c>
      <c r="N364" s="112">
        <f t="shared" si="16"/>
        <v>72.6</v>
      </c>
      <c r="O364" s="112">
        <f t="shared" si="17"/>
        <v>330</v>
      </c>
      <c r="P364" s="107" t="s">
        <v>124</v>
      </c>
    </row>
    <row r="365" spans="1:16" ht="15">
      <c r="A365" s="107">
        <v>2023</v>
      </c>
      <c r="B365" s="107">
        <v>353</v>
      </c>
      <c r="C365" s="208" t="s">
        <v>1050</v>
      </c>
      <c r="D365" s="109" t="s">
        <v>1051</v>
      </c>
      <c r="E365" s="109" t="s">
        <v>119</v>
      </c>
      <c r="F365" s="111" t="s">
        <v>403</v>
      </c>
      <c r="G365" s="111"/>
      <c r="H365" s="112">
        <v>316.4</v>
      </c>
      <c r="I365" s="112">
        <v>28.76</v>
      </c>
      <c r="J365" s="111" t="s">
        <v>168</v>
      </c>
      <c r="K365" s="209" t="s">
        <v>169</v>
      </c>
      <c r="L365" s="109" t="s">
        <v>1033</v>
      </c>
      <c r="M365" s="112">
        <f t="shared" si="15"/>
        <v>316.4</v>
      </c>
      <c r="N365" s="112">
        <f t="shared" si="16"/>
        <v>28.76</v>
      </c>
      <c r="O365" s="112">
        <f t="shared" si="17"/>
        <v>287.64</v>
      </c>
      <c r="P365" s="107" t="s">
        <v>124</v>
      </c>
    </row>
    <row r="366" spans="1:16" ht="15">
      <c r="A366" s="107">
        <v>2023</v>
      </c>
      <c r="B366" s="107">
        <v>354</v>
      </c>
      <c r="C366" s="208" t="s">
        <v>1052</v>
      </c>
      <c r="D366" s="109" t="s">
        <v>1045</v>
      </c>
      <c r="E366" s="109" t="s">
        <v>119</v>
      </c>
      <c r="F366" s="111" t="s">
        <v>403</v>
      </c>
      <c r="G366" s="111"/>
      <c r="H366" s="112">
        <v>5.15</v>
      </c>
      <c r="I366" s="112">
        <v>0.47</v>
      </c>
      <c r="J366" s="111" t="s">
        <v>168</v>
      </c>
      <c r="K366" s="209" t="s">
        <v>169</v>
      </c>
      <c r="L366" s="109" t="s">
        <v>1053</v>
      </c>
      <c r="M366" s="112">
        <f t="shared" si="15"/>
        <v>5.15</v>
      </c>
      <c r="N366" s="112">
        <f t="shared" si="16"/>
        <v>0.47</v>
      </c>
      <c r="O366" s="112">
        <f t="shared" si="17"/>
        <v>4.680000000000001</v>
      </c>
      <c r="P366" s="107" t="s">
        <v>124</v>
      </c>
    </row>
    <row r="367" spans="1:16" ht="15">
      <c r="A367" s="107">
        <v>2023</v>
      </c>
      <c r="B367" s="107">
        <v>355</v>
      </c>
      <c r="C367" s="208" t="s">
        <v>1054</v>
      </c>
      <c r="D367" s="109" t="s">
        <v>1055</v>
      </c>
      <c r="E367" s="109" t="s">
        <v>119</v>
      </c>
      <c r="F367" s="111" t="s">
        <v>403</v>
      </c>
      <c r="G367" s="111"/>
      <c r="H367" s="112">
        <v>31.69</v>
      </c>
      <c r="I367" s="112">
        <v>2.88</v>
      </c>
      <c r="J367" s="111" t="s">
        <v>168</v>
      </c>
      <c r="K367" s="209" t="s">
        <v>169</v>
      </c>
      <c r="L367" s="109" t="s">
        <v>1056</v>
      </c>
      <c r="M367" s="112">
        <f t="shared" si="15"/>
        <v>31.69</v>
      </c>
      <c r="N367" s="112">
        <f t="shared" si="16"/>
        <v>2.88</v>
      </c>
      <c r="O367" s="112">
        <f t="shared" si="17"/>
        <v>28.810000000000002</v>
      </c>
      <c r="P367" s="107" t="s">
        <v>124</v>
      </c>
    </row>
    <row r="368" spans="1:16" ht="15">
      <c r="A368" s="107">
        <v>2023</v>
      </c>
      <c r="B368" s="107">
        <v>356</v>
      </c>
      <c r="C368" s="208" t="s">
        <v>1057</v>
      </c>
      <c r="D368" s="109" t="s">
        <v>1055</v>
      </c>
      <c r="E368" s="109" t="s">
        <v>119</v>
      </c>
      <c r="F368" s="111" t="s">
        <v>214</v>
      </c>
      <c r="G368" s="111" t="s">
        <v>531</v>
      </c>
      <c r="H368" s="112">
        <v>16.93</v>
      </c>
      <c r="I368" s="112">
        <v>0</v>
      </c>
      <c r="J368" s="111" t="s">
        <v>216</v>
      </c>
      <c r="K368" s="209" t="s">
        <v>217</v>
      </c>
      <c r="L368" s="109" t="s">
        <v>1055</v>
      </c>
      <c r="M368" s="112">
        <f t="shared" si="15"/>
        <v>16.93</v>
      </c>
      <c r="N368" s="112">
        <f t="shared" si="16"/>
        <v>0</v>
      </c>
      <c r="O368" s="112">
        <f t="shared" si="17"/>
        <v>16.93</v>
      </c>
      <c r="P368" s="107" t="s">
        <v>124</v>
      </c>
    </row>
    <row r="369" spans="1:16" ht="15">
      <c r="A369" s="107">
        <v>2023</v>
      </c>
      <c r="B369" s="107">
        <v>357</v>
      </c>
      <c r="C369" s="208" t="s">
        <v>1058</v>
      </c>
      <c r="D369" s="109" t="s">
        <v>1022</v>
      </c>
      <c r="E369" s="109" t="s">
        <v>119</v>
      </c>
      <c r="F369" s="111" t="s">
        <v>1059</v>
      </c>
      <c r="G369" s="111" t="s">
        <v>1060</v>
      </c>
      <c r="H369" s="112">
        <v>1464</v>
      </c>
      <c r="I369" s="112">
        <v>264</v>
      </c>
      <c r="J369" s="111" t="s">
        <v>431</v>
      </c>
      <c r="K369" s="209" t="s">
        <v>432</v>
      </c>
      <c r="L369" s="109" t="s">
        <v>1048</v>
      </c>
      <c r="M369" s="112">
        <f t="shared" si="15"/>
        <v>1464</v>
      </c>
      <c r="N369" s="112">
        <f t="shared" si="16"/>
        <v>264</v>
      </c>
      <c r="O369" s="112">
        <f t="shared" si="17"/>
        <v>1200</v>
      </c>
      <c r="P369" s="107" t="s">
        <v>124</v>
      </c>
    </row>
    <row r="370" spans="1:16" ht="15">
      <c r="A370" s="107">
        <v>2023</v>
      </c>
      <c r="B370" s="107">
        <v>358</v>
      </c>
      <c r="C370" s="208" t="s">
        <v>1061</v>
      </c>
      <c r="D370" s="109" t="s">
        <v>1053</v>
      </c>
      <c r="E370" s="109" t="s">
        <v>119</v>
      </c>
      <c r="F370" s="111" t="s">
        <v>1062</v>
      </c>
      <c r="G370" s="111" t="s">
        <v>544</v>
      </c>
      <c r="H370" s="112">
        <v>494.71</v>
      </c>
      <c r="I370" s="112">
        <v>89.21</v>
      </c>
      <c r="J370" s="111" t="s">
        <v>431</v>
      </c>
      <c r="K370" s="209" t="s">
        <v>432</v>
      </c>
      <c r="L370" s="109" t="s">
        <v>1055</v>
      </c>
      <c r="M370" s="112">
        <f t="shared" si="15"/>
        <v>494.71</v>
      </c>
      <c r="N370" s="112">
        <f t="shared" si="16"/>
        <v>89.21</v>
      </c>
      <c r="O370" s="112">
        <f t="shared" si="17"/>
        <v>405.5</v>
      </c>
      <c r="P370" s="107" t="s">
        <v>124</v>
      </c>
    </row>
    <row r="371" spans="1:16" ht="15">
      <c r="A371" s="107">
        <v>2023</v>
      </c>
      <c r="B371" s="107">
        <v>359</v>
      </c>
      <c r="C371" s="208" t="s">
        <v>1063</v>
      </c>
      <c r="D371" s="109" t="s">
        <v>1053</v>
      </c>
      <c r="E371" s="109" t="s">
        <v>119</v>
      </c>
      <c r="F371" s="111" t="s">
        <v>1064</v>
      </c>
      <c r="G371" s="111" t="s">
        <v>544</v>
      </c>
      <c r="H371" s="112">
        <v>2017.88</v>
      </c>
      <c r="I371" s="112">
        <v>363.88</v>
      </c>
      <c r="J371" s="111" t="s">
        <v>431</v>
      </c>
      <c r="K371" s="209" t="s">
        <v>432</v>
      </c>
      <c r="L371" s="109" t="s">
        <v>1055</v>
      </c>
      <c r="M371" s="112">
        <f t="shared" si="15"/>
        <v>2017.88</v>
      </c>
      <c r="N371" s="112">
        <f t="shared" si="16"/>
        <v>363.88</v>
      </c>
      <c r="O371" s="112">
        <f t="shared" si="17"/>
        <v>1654</v>
      </c>
      <c r="P371" s="107" t="s">
        <v>124</v>
      </c>
    </row>
    <row r="372" spans="1:16" ht="15">
      <c r="A372" s="107">
        <v>2023</v>
      </c>
      <c r="B372" s="107">
        <v>360</v>
      </c>
      <c r="C372" s="208" t="s">
        <v>1065</v>
      </c>
      <c r="D372" s="109" t="s">
        <v>1048</v>
      </c>
      <c r="E372" s="109" t="s">
        <v>119</v>
      </c>
      <c r="F372" s="111" t="s">
        <v>264</v>
      </c>
      <c r="G372" s="111" t="s">
        <v>484</v>
      </c>
      <c r="H372" s="112">
        <v>36.6</v>
      </c>
      <c r="I372" s="112">
        <v>6.6</v>
      </c>
      <c r="J372" s="111" t="s">
        <v>266</v>
      </c>
      <c r="K372" s="209" t="s">
        <v>267</v>
      </c>
      <c r="L372" s="109" t="s">
        <v>1045</v>
      </c>
      <c r="M372" s="112">
        <f t="shared" si="15"/>
        <v>36.6</v>
      </c>
      <c r="N372" s="112">
        <f t="shared" si="16"/>
        <v>6.6</v>
      </c>
      <c r="O372" s="112">
        <f t="shared" si="17"/>
        <v>30</v>
      </c>
      <c r="P372" s="107" t="s">
        <v>124</v>
      </c>
    </row>
    <row r="373" spans="1:16" ht="15">
      <c r="A373" s="107">
        <v>2023</v>
      </c>
      <c r="B373" s="107">
        <v>361</v>
      </c>
      <c r="C373" s="208" t="s">
        <v>1066</v>
      </c>
      <c r="D373" s="109" t="s">
        <v>1045</v>
      </c>
      <c r="E373" s="109" t="s">
        <v>119</v>
      </c>
      <c r="F373" s="111" t="s">
        <v>304</v>
      </c>
      <c r="G373" s="111" t="s">
        <v>305</v>
      </c>
      <c r="H373" s="112">
        <v>41.37</v>
      </c>
      <c r="I373" s="112">
        <v>7.46</v>
      </c>
      <c r="J373" s="111" t="s">
        <v>306</v>
      </c>
      <c r="K373" s="209" t="s">
        <v>307</v>
      </c>
      <c r="L373" s="109" t="s">
        <v>1053</v>
      </c>
      <c r="M373" s="112">
        <f t="shared" si="15"/>
        <v>41.37</v>
      </c>
      <c r="N373" s="112">
        <f t="shared" si="16"/>
        <v>7.46</v>
      </c>
      <c r="O373" s="112">
        <f t="shared" si="17"/>
        <v>33.91</v>
      </c>
      <c r="P373" s="107" t="s">
        <v>124</v>
      </c>
    </row>
    <row r="374" spans="1:16" ht="15">
      <c r="A374" s="107">
        <v>2023</v>
      </c>
      <c r="B374" s="107">
        <v>362</v>
      </c>
      <c r="C374" s="208" t="s">
        <v>1067</v>
      </c>
      <c r="D374" s="109" t="s">
        <v>1045</v>
      </c>
      <c r="E374" s="109" t="s">
        <v>119</v>
      </c>
      <c r="F374" s="111" t="s">
        <v>304</v>
      </c>
      <c r="G374" s="111" t="s">
        <v>305</v>
      </c>
      <c r="H374" s="112">
        <v>24.67</v>
      </c>
      <c r="I374" s="112">
        <v>4.45</v>
      </c>
      <c r="J374" s="111" t="s">
        <v>306</v>
      </c>
      <c r="K374" s="209" t="s">
        <v>307</v>
      </c>
      <c r="L374" s="109" t="s">
        <v>1053</v>
      </c>
      <c r="M374" s="112">
        <f t="shared" si="15"/>
        <v>24.67</v>
      </c>
      <c r="N374" s="112">
        <f t="shared" si="16"/>
        <v>4.45</v>
      </c>
      <c r="O374" s="112">
        <f t="shared" si="17"/>
        <v>20.220000000000002</v>
      </c>
      <c r="P374" s="107" t="s">
        <v>124</v>
      </c>
    </row>
    <row r="375" spans="1:16" ht="15">
      <c r="A375" s="107">
        <v>2023</v>
      </c>
      <c r="B375" s="107">
        <v>363</v>
      </c>
      <c r="C375" s="208" t="s">
        <v>1068</v>
      </c>
      <c r="D375" s="109" t="s">
        <v>1045</v>
      </c>
      <c r="E375" s="109" t="s">
        <v>119</v>
      </c>
      <c r="F375" s="111" t="s">
        <v>304</v>
      </c>
      <c r="G375" s="111" t="s">
        <v>305</v>
      </c>
      <c r="H375" s="112">
        <v>130.35</v>
      </c>
      <c r="I375" s="112">
        <v>11.85</v>
      </c>
      <c r="J375" s="111" t="s">
        <v>306</v>
      </c>
      <c r="K375" s="209" t="s">
        <v>307</v>
      </c>
      <c r="L375" s="109" t="s">
        <v>1053</v>
      </c>
      <c r="M375" s="112">
        <f t="shared" si="15"/>
        <v>130.35</v>
      </c>
      <c r="N375" s="112">
        <f t="shared" si="16"/>
        <v>11.85</v>
      </c>
      <c r="O375" s="112">
        <f t="shared" si="17"/>
        <v>118.5</v>
      </c>
      <c r="P375" s="107" t="s">
        <v>124</v>
      </c>
    </row>
    <row r="376" spans="1:16" ht="15">
      <c r="A376" s="107">
        <v>2023</v>
      </c>
      <c r="B376" s="107">
        <v>364</v>
      </c>
      <c r="C376" s="208" t="s">
        <v>1069</v>
      </c>
      <c r="D376" s="109" t="s">
        <v>1045</v>
      </c>
      <c r="E376" s="109" t="s">
        <v>119</v>
      </c>
      <c r="F376" s="111" t="s">
        <v>304</v>
      </c>
      <c r="G376" s="111" t="s">
        <v>305</v>
      </c>
      <c r="H376" s="112">
        <v>535</v>
      </c>
      <c r="I376" s="112">
        <v>48.64</v>
      </c>
      <c r="J376" s="111" t="s">
        <v>306</v>
      </c>
      <c r="K376" s="209" t="s">
        <v>307</v>
      </c>
      <c r="L376" s="109" t="s">
        <v>1053</v>
      </c>
      <c r="M376" s="112">
        <f t="shared" si="15"/>
        <v>535</v>
      </c>
      <c r="N376" s="112">
        <f t="shared" si="16"/>
        <v>48.64</v>
      </c>
      <c r="O376" s="112">
        <f t="shared" si="17"/>
        <v>486.36</v>
      </c>
      <c r="P376" s="107" t="s">
        <v>124</v>
      </c>
    </row>
    <row r="377" spans="1:16" ht="15">
      <c r="A377" s="107">
        <v>2023</v>
      </c>
      <c r="B377" s="107">
        <v>365</v>
      </c>
      <c r="C377" s="208" t="s">
        <v>1070</v>
      </c>
      <c r="D377" s="109" t="s">
        <v>1045</v>
      </c>
      <c r="E377" s="109" t="s">
        <v>119</v>
      </c>
      <c r="F377" s="111" t="s">
        <v>304</v>
      </c>
      <c r="G377" s="111" t="s">
        <v>305</v>
      </c>
      <c r="H377" s="112">
        <v>125.99</v>
      </c>
      <c r="I377" s="112">
        <v>11.45</v>
      </c>
      <c r="J377" s="111" t="s">
        <v>306</v>
      </c>
      <c r="K377" s="209" t="s">
        <v>307</v>
      </c>
      <c r="L377" s="109" t="s">
        <v>1053</v>
      </c>
      <c r="M377" s="112">
        <f t="shared" si="15"/>
        <v>125.99</v>
      </c>
      <c r="N377" s="112">
        <f t="shared" si="16"/>
        <v>11.45</v>
      </c>
      <c r="O377" s="112">
        <f t="shared" si="17"/>
        <v>114.53999999999999</v>
      </c>
      <c r="P377" s="107" t="s">
        <v>124</v>
      </c>
    </row>
    <row r="378" spans="1:16" ht="15">
      <c r="A378" s="107">
        <v>2023</v>
      </c>
      <c r="B378" s="107">
        <v>366</v>
      </c>
      <c r="C378" s="208" t="s">
        <v>1071</v>
      </c>
      <c r="D378" s="109" t="s">
        <v>1045</v>
      </c>
      <c r="E378" s="109" t="s">
        <v>119</v>
      </c>
      <c r="F378" s="111" t="s">
        <v>304</v>
      </c>
      <c r="G378" s="111" t="s">
        <v>305</v>
      </c>
      <c r="H378" s="112">
        <v>20.62</v>
      </c>
      <c r="I378" s="112">
        <v>3.72</v>
      </c>
      <c r="J378" s="111" t="s">
        <v>306</v>
      </c>
      <c r="K378" s="209" t="s">
        <v>307</v>
      </c>
      <c r="L378" s="109" t="s">
        <v>1053</v>
      </c>
      <c r="M378" s="112">
        <f t="shared" si="15"/>
        <v>20.62</v>
      </c>
      <c r="N378" s="112">
        <f t="shared" si="16"/>
        <v>3.72</v>
      </c>
      <c r="O378" s="112">
        <f t="shared" si="17"/>
        <v>16.900000000000002</v>
      </c>
      <c r="P378" s="107" t="s">
        <v>124</v>
      </c>
    </row>
    <row r="379" spans="1:16" ht="15">
      <c r="A379" s="107">
        <v>2023</v>
      </c>
      <c r="B379" s="107">
        <v>367</v>
      </c>
      <c r="C379" s="208" t="s">
        <v>1072</v>
      </c>
      <c r="D379" s="109" t="s">
        <v>1045</v>
      </c>
      <c r="E379" s="109" t="s">
        <v>119</v>
      </c>
      <c r="F379" s="111" t="s">
        <v>304</v>
      </c>
      <c r="G379" s="111" t="s">
        <v>305</v>
      </c>
      <c r="H379" s="112">
        <v>45.18</v>
      </c>
      <c r="I379" s="112">
        <v>8.15</v>
      </c>
      <c r="J379" s="111" t="s">
        <v>306</v>
      </c>
      <c r="K379" s="209" t="s">
        <v>307</v>
      </c>
      <c r="L379" s="109" t="s">
        <v>1053</v>
      </c>
      <c r="M379" s="112">
        <f t="shared" si="15"/>
        <v>45.18</v>
      </c>
      <c r="N379" s="112">
        <f t="shared" si="16"/>
        <v>8.15</v>
      </c>
      <c r="O379" s="112">
        <f t="shared" si="17"/>
        <v>37.03</v>
      </c>
      <c r="P379" s="107" t="s">
        <v>124</v>
      </c>
    </row>
    <row r="380" spans="1:16" ht="15">
      <c r="A380" s="107">
        <v>2023</v>
      </c>
      <c r="B380" s="107">
        <v>368</v>
      </c>
      <c r="C380" s="208" t="s">
        <v>1073</v>
      </c>
      <c r="D380" s="109" t="s">
        <v>1045</v>
      </c>
      <c r="E380" s="109" t="s">
        <v>119</v>
      </c>
      <c r="F380" s="111" t="s">
        <v>304</v>
      </c>
      <c r="G380" s="111" t="s">
        <v>305</v>
      </c>
      <c r="H380" s="112">
        <v>16.75</v>
      </c>
      <c r="I380" s="112">
        <v>3.02</v>
      </c>
      <c r="J380" s="111" t="s">
        <v>306</v>
      </c>
      <c r="K380" s="209" t="s">
        <v>307</v>
      </c>
      <c r="L380" s="109" t="s">
        <v>1053</v>
      </c>
      <c r="M380" s="112">
        <f t="shared" si="15"/>
        <v>16.75</v>
      </c>
      <c r="N380" s="112">
        <f t="shared" si="16"/>
        <v>3.02</v>
      </c>
      <c r="O380" s="112">
        <f t="shared" si="17"/>
        <v>13.73</v>
      </c>
      <c r="P380" s="107" t="s">
        <v>124</v>
      </c>
    </row>
    <row r="381" spans="1:16" ht="15">
      <c r="A381" s="107">
        <v>2023</v>
      </c>
      <c r="B381" s="107">
        <v>369</v>
      </c>
      <c r="C381" s="208" t="s">
        <v>1074</v>
      </c>
      <c r="D381" s="109" t="s">
        <v>1045</v>
      </c>
      <c r="E381" s="109" t="s">
        <v>119</v>
      </c>
      <c r="F381" s="111" t="s">
        <v>304</v>
      </c>
      <c r="G381" s="111" t="s">
        <v>305</v>
      </c>
      <c r="H381" s="112">
        <v>2323.2</v>
      </c>
      <c r="I381" s="112">
        <v>418.94</v>
      </c>
      <c r="J381" s="111" t="s">
        <v>306</v>
      </c>
      <c r="K381" s="209" t="s">
        <v>307</v>
      </c>
      <c r="L381" s="109" t="s">
        <v>1053</v>
      </c>
      <c r="M381" s="112">
        <f t="shared" si="15"/>
        <v>2323.2</v>
      </c>
      <c r="N381" s="112">
        <f t="shared" si="16"/>
        <v>418.94</v>
      </c>
      <c r="O381" s="112">
        <f t="shared" si="17"/>
        <v>1904.2599999999998</v>
      </c>
      <c r="P381" s="107" t="s">
        <v>124</v>
      </c>
    </row>
    <row r="382" spans="1:16" ht="15">
      <c r="A382" s="107">
        <v>2023</v>
      </c>
      <c r="B382" s="107">
        <v>370</v>
      </c>
      <c r="C382" s="208" t="s">
        <v>1075</v>
      </c>
      <c r="D382" s="109" t="s">
        <v>1076</v>
      </c>
      <c r="E382" s="109" t="s">
        <v>119</v>
      </c>
      <c r="F382" s="111" t="s">
        <v>155</v>
      </c>
      <c r="G382" s="111" t="s">
        <v>915</v>
      </c>
      <c r="H382" s="112">
        <v>3050</v>
      </c>
      <c r="I382" s="112">
        <v>550</v>
      </c>
      <c r="J382" s="111" t="s">
        <v>157</v>
      </c>
      <c r="K382" s="209" t="s">
        <v>158</v>
      </c>
      <c r="L382" s="109" t="s">
        <v>1076</v>
      </c>
      <c r="M382" s="112">
        <f t="shared" si="15"/>
        <v>3050</v>
      </c>
      <c r="N382" s="112">
        <f t="shared" si="16"/>
        <v>550</v>
      </c>
      <c r="O382" s="112">
        <f t="shared" si="17"/>
        <v>2500</v>
      </c>
      <c r="P382" s="107" t="s">
        <v>124</v>
      </c>
    </row>
    <row r="383" spans="1:16" ht="15">
      <c r="A383" s="107">
        <v>2023</v>
      </c>
      <c r="B383" s="107">
        <v>371</v>
      </c>
      <c r="C383" s="208" t="s">
        <v>1077</v>
      </c>
      <c r="D383" s="109" t="s">
        <v>1044</v>
      </c>
      <c r="E383" s="109" t="s">
        <v>119</v>
      </c>
      <c r="F383" s="111" t="s">
        <v>1078</v>
      </c>
      <c r="G383" s="111" t="s">
        <v>1079</v>
      </c>
      <c r="H383" s="112">
        <v>2828.45</v>
      </c>
      <c r="I383" s="112">
        <v>0</v>
      </c>
      <c r="J383" s="111" t="s">
        <v>1080</v>
      </c>
      <c r="K383" s="209" t="s">
        <v>1081</v>
      </c>
      <c r="L383" s="109" t="s">
        <v>1048</v>
      </c>
      <c r="M383" s="112">
        <f t="shared" si="15"/>
        <v>2828.45</v>
      </c>
      <c r="N383" s="112">
        <f t="shared" si="16"/>
        <v>0</v>
      </c>
      <c r="O383" s="112">
        <f t="shared" si="17"/>
        <v>2828.45</v>
      </c>
      <c r="P383" s="107" t="s">
        <v>124</v>
      </c>
    </row>
    <row r="384" spans="1:16" ht="15">
      <c r="A384" s="107">
        <v>2023</v>
      </c>
      <c r="B384" s="107">
        <v>372</v>
      </c>
      <c r="C384" s="208" t="s">
        <v>1082</v>
      </c>
      <c r="D384" s="109" t="s">
        <v>907</v>
      </c>
      <c r="E384" s="109" t="s">
        <v>119</v>
      </c>
      <c r="F384" s="111" t="s">
        <v>1083</v>
      </c>
      <c r="G384" s="111" t="s">
        <v>1084</v>
      </c>
      <c r="H384" s="112">
        <v>4483.5</v>
      </c>
      <c r="I384" s="112">
        <v>808.5</v>
      </c>
      <c r="J384" s="111" t="s">
        <v>1085</v>
      </c>
      <c r="K384" s="209" t="s">
        <v>1086</v>
      </c>
      <c r="L384" s="109" t="s">
        <v>1087</v>
      </c>
      <c r="M384" s="112">
        <f t="shared" si="15"/>
        <v>4483.5</v>
      </c>
      <c r="N384" s="112">
        <f t="shared" si="16"/>
        <v>808.5</v>
      </c>
      <c r="O384" s="112">
        <f t="shared" si="17"/>
        <v>3675</v>
      </c>
      <c r="P384" s="107" t="s">
        <v>124</v>
      </c>
    </row>
    <row r="385" spans="1:16" ht="15">
      <c r="A385" s="107">
        <v>2023</v>
      </c>
      <c r="B385" s="107">
        <v>373</v>
      </c>
      <c r="C385" s="208" t="s">
        <v>1088</v>
      </c>
      <c r="D385" s="109" t="s">
        <v>1089</v>
      </c>
      <c r="E385" s="109" t="s">
        <v>119</v>
      </c>
      <c r="F385" s="111" t="s">
        <v>1090</v>
      </c>
      <c r="G385" s="111" t="s">
        <v>1091</v>
      </c>
      <c r="H385" s="112">
        <v>163.36</v>
      </c>
      <c r="I385" s="112">
        <v>0</v>
      </c>
      <c r="J385" s="111" t="s">
        <v>1092</v>
      </c>
      <c r="K385" s="209" t="s">
        <v>1093</v>
      </c>
      <c r="L385" s="109" t="s">
        <v>1094</v>
      </c>
      <c r="M385" s="112">
        <f t="shared" si="15"/>
        <v>163.36</v>
      </c>
      <c r="N385" s="112">
        <f t="shared" si="16"/>
        <v>0</v>
      </c>
      <c r="O385" s="112">
        <f t="shared" si="17"/>
        <v>163.36</v>
      </c>
      <c r="P385" s="107" t="s">
        <v>124</v>
      </c>
    </row>
    <row r="386" spans="1:16" ht="15">
      <c r="A386" s="107">
        <v>2023</v>
      </c>
      <c r="B386" s="107">
        <v>374</v>
      </c>
      <c r="C386" s="208" t="s">
        <v>1095</v>
      </c>
      <c r="D386" s="109" t="s">
        <v>1096</v>
      </c>
      <c r="E386" s="109" t="s">
        <v>119</v>
      </c>
      <c r="F386" s="111" t="s">
        <v>127</v>
      </c>
      <c r="G386" s="111" t="s">
        <v>1097</v>
      </c>
      <c r="H386" s="112">
        <v>70.76</v>
      </c>
      <c r="I386" s="112">
        <v>12.76</v>
      </c>
      <c r="J386" s="111" t="s">
        <v>244</v>
      </c>
      <c r="K386" s="209" t="s">
        <v>245</v>
      </c>
      <c r="L386" s="109" t="s">
        <v>1089</v>
      </c>
      <c r="M386" s="112">
        <f t="shared" si="15"/>
        <v>70.76</v>
      </c>
      <c r="N386" s="112">
        <f t="shared" si="16"/>
        <v>12.76</v>
      </c>
      <c r="O386" s="112">
        <f t="shared" si="17"/>
        <v>58.00000000000001</v>
      </c>
      <c r="P386" s="107" t="s">
        <v>124</v>
      </c>
    </row>
    <row r="387" spans="1:16" ht="15">
      <c r="A387" s="107">
        <v>2023</v>
      </c>
      <c r="B387" s="107">
        <v>375</v>
      </c>
      <c r="C387" s="208" t="s">
        <v>1098</v>
      </c>
      <c r="D387" s="109" t="s">
        <v>1096</v>
      </c>
      <c r="E387" s="109" t="s">
        <v>119</v>
      </c>
      <c r="F387" s="111" t="s">
        <v>127</v>
      </c>
      <c r="G387" s="111" t="s">
        <v>1099</v>
      </c>
      <c r="H387" s="112">
        <v>326.96</v>
      </c>
      <c r="I387" s="112">
        <v>58.96</v>
      </c>
      <c r="J387" s="111" t="s">
        <v>244</v>
      </c>
      <c r="K387" s="209" t="s">
        <v>245</v>
      </c>
      <c r="L387" s="109" t="s">
        <v>1089</v>
      </c>
      <c r="M387" s="112">
        <f t="shared" si="15"/>
        <v>326.96</v>
      </c>
      <c r="N387" s="112">
        <f t="shared" si="16"/>
        <v>58.96</v>
      </c>
      <c r="O387" s="112">
        <f t="shared" si="17"/>
        <v>268</v>
      </c>
      <c r="P387" s="107" t="s">
        <v>124</v>
      </c>
    </row>
    <row r="388" spans="1:16" ht="15">
      <c r="A388" s="107">
        <v>2023</v>
      </c>
      <c r="B388" s="107">
        <v>376</v>
      </c>
      <c r="C388" s="208" t="s">
        <v>1100</v>
      </c>
      <c r="D388" s="109" t="s">
        <v>1101</v>
      </c>
      <c r="E388" s="109" t="s">
        <v>119</v>
      </c>
      <c r="F388" s="111" t="s">
        <v>1102</v>
      </c>
      <c r="G388" s="111" t="s">
        <v>1103</v>
      </c>
      <c r="H388" s="112">
        <v>974.84</v>
      </c>
      <c r="I388" s="112">
        <v>65.46</v>
      </c>
      <c r="J388" s="111" t="s">
        <v>168</v>
      </c>
      <c r="K388" s="209" t="s">
        <v>169</v>
      </c>
      <c r="L388" s="109" t="s">
        <v>1089</v>
      </c>
      <c r="M388" s="112">
        <f t="shared" si="15"/>
        <v>974.84</v>
      </c>
      <c r="N388" s="112">
        <f t="shared" si="16"/>
        <v>65.46</v>
      </c>
      <c r="O388" s="112">
        <f t="shared" si="17"/>
        <v>909.38</v>
      </c>
      <c r="P388" s="107" t="s">
        <v>124</v>
      </c>
    </row>
    <row r="389" spans="1:16" ht="15">
      <c r="A389" s="107">
        <v>2023</v>
      </c>
      <c r="B389" s="107">
        <v>377</v>
      </c>
      <c r="C389" s="208" t="s">
        <v>1104</v>
      </c>
      <c r="D389" s="109" t="s">
        <v>1105</v>
      </c>
      <c r="E389" s="109" t="s">
        <v>119</v>
      </c>
      <c r="F389" s="111" t="s">
        <v>403</v>
      </c>
      <c r="G389" s="111"/>
      <c r="H389" s="112">
        <v>1706.1</v>
      </c>
      <c r="I389" s="112">
        <v>155.1</v>
      </c>
      <c r="J389" s="111" t="s">
        <v>168</v>
      </c>
      <c r="K389" s="209" t="s">
        <v>169</v>
      </c>
      <c r="L389" s="109" t="s">
        <v>1105</v>
      </c>
      <c r="M389" s="112">
        <f t="shared" si="15"/>
        <v>1706.1</v>
      </c>
      <c r="N389" s="112">
        <f t="shared" si="16"/>
        <v>155.1</v>
      </c>
      <c r="O389" s="112">
        <f t="shared" si="17"/>
        <v>1551</v>
      </c>
      <c r="P389" s="107" t="s">
        <v>124</v>
      </c>
    </row>
    <row r="390" spans="1:16" ht="15">
      <c r="A390" s="107">
        <v>2023</v>
      </c>
      <c r="B390" s="107">
        <v>378</v>
      </c>
      <c r="C390" s="208" t="s">
        <v>1106</v>
      </c>
      <c r="D390" s="109" t="s">
        <v>1094</v>
      </c>
      <c r="E390" s="109" t="s">
        <v>119</v>
      </c>
      <c r="F390" s="111" t="s">
        <v>403</v>
      </c>
      <c r="G390" s="111"/>
      <c r="H390" s="112">
        <v>177.79</v>
      </c>
      <c r="I390" s="112">
        <v>16.16</v>
      </c>
      <c r="J390" s="111" t="s">
        <v>168</v>
      </c>
      <c r="K390" s="209" t="s">
        <v>169</v>
      </c>
      <c r="L390" s="109" t="s">
        <v>1105</v>
      </c>
      <c r="M390" s="112">
        <f t="shared" si="15"/>
        <v>177.79</v>
      </c>
      <c r="N390" s="112">
        <f t="shared" si="16"/>
        <v>16.16</v>
      </c>
      <c r="O390" s="112">
        <f t="shared" si="17"/>
        <v>161.63</v>
      </c>
      <c r="P390" s="107" t="s">
        <v>124</v>
      </c>
    </row>
    <row r="391" spans="1:16" ht="15">
      <c r="A391" s="107">
        <v>2023</v>
      </c>
      <c r="B391" s="107">
        <v>379</v>
      </c>
      <c r="C391" s="208" t="s">
        <v>1107</v>
      </c>
      <c r="D391" s="109" t="s">
        <v>1089</v>
      </c>
      <c r="E391" s="109" t="s">
        <v>119</v>
      </c>
      <c r="F391" s="111" t="s">
        <v>403</v>
      </c>
      <c r="G391" s="111"/>
      <c r="H391" s="112">
        <v>1004.28</v>
      </c>
      <c r="I391" s="112">
        <v>91.3</v>
      </c>
      <c r="J391" s="111" t="s">
        <v>168</v>
      </c>
      <c r="K391" s="209" t="s">
        <v>169</v>
      </c>
      <c r="L391" s="109" t="s">
        <v>1108</v>
      </c>
      <c r="M391" s="112">
        <f t="shared" si="15"/>
        <v>1004.28</v>
      </c>
      <c r="N391" s="112">
        <f t="shared" si="16"/>
        <v>91.3</v>
      </c>
      <c r="O391" s="112">
        <f t="shared" si="17"/>
        <v>912.98</v>
      </c>
      <c r="P391" s="107" t="s">
        <v>124</v>
      </c>
    </row>
    <row r="392" spans="1:16" ht="15">
      <c r="A392" s="107">
        <v>2023</v>
      </c>
      <c r="B392" s="107">
        <v>380</v>
      </c>
      <c r="C392" s="208" t="s">
        <v>1109</v>
      </c>
      <c r="D392" s="109" t="s">
        <v>1105</v>
      </c>
      <c r="E392" s="109" t="s">
        <v>119</v>
      </c>
      <c r="F392" s="111" t="s">
        <v>397</v>
      </c>
      <c r="G392" s="111"/>
      <c r="H392" s="112">
        <v>225.61</v>
      </c>
      <c r="I392" s="112">
        <v>20.51</v>
      </c>
      <c r="J392" s="111" t="s">
        <v>168</v>
      </c>
      <c r="K392" s="209" t="s">
        <v>169</v>
      </c>
      <c r="L392" s="109" t="s">
        <v>1110</v>
      </c>
      <c r="M392" s="112">
        <f t="shared" si="15"/>
        <v>225.61</v>
      </c>
      <c r="N392" s="112">
        <f t="shared" si="16"/>
        <v>20.51</v>
      </c>
      <c r="O392" s="112">
        <f t="shared" si="17"/>
        <v>205.10000000000002</v>
      </c>
      <c r="P392" s="107" t="s">
        <v>124</v>
      </c>
    </row>
    <row r="393" spans="1:16" ht="15">
      <c r="A393" s="107">
        <v>2023</v>
      </c>
      <c r="B393" s="107">
        <v>381</v>
      </c>
      <c r="C393" s="208" t="s">
        <v>1111</v>
      </c>
      <c r="D393" s="109" t="s">
        <v>1094</v>
      </c>
      <c r="E393" s="109" t="s">
        <v>119</v>
      </c>
      <c r="F393" s="111" t="s">
        <v>127</v>
      </c>
      <c r="G393" s="111" t="s">
        <v>1112</v>
      </c>
      <c r="H393" s="112">
        <v>109.8</v>
      </c>
      <c r="I393" s="112">
        <v>19.8</v>
      </c>
      <c r="J393" s="111" t="s">
        <v>244</v>
      </c>
      <c r="K393" s="209" t="s">
        <v>245</v>
      </c>
      <c r="L393" s="109" t="s">
        <v>1105</v>
      </c>
      <c r="M393" s="112">
        <f t="shared" si="15"/>
        <v>109.8</v>
      </c>
      <c r="N393" s="112">
        <f t="shared" si="16"/>
        <v>19.8</v>
      </c>
      <c r="O393" s="112">
        <f t="shared" si="17"/>
        <v>90</v>
      </c>
      <c r="P393" s="107" t="s">
        <v>124</v>
      </c>
    </row>
    <row r="394" spans="1:16" ht="15">
      <c r="A394" s="107">
        <v>2023</v>
      </c>
      <c r="B394" s="107">
        <v>382</v>
      </c>
      <c r="C394" s="208" t="s">
        <v>1113</v>
      </c>
      <c r="D394" s="109" t="s">
        <v>1110</v>
      </c>
      <c r="E394" s="109" t="s">
        <v>119</v>
      </c>
      <c r="F394" s="111" t="s">
        <v>1114</v>
      </c>
      <c r="G394" s="111" t="s">
        <v>1115</v>
      </c>
      <c r="H394" s="112">
        <v>296.67</v>
      </c>
      <c r="I394" s="112">
        <v>53.5</v>
      </c>
      <c r="J394" s="111" t="s">
        <v>1116</v>
      </c>
      <c r="K394" s="209" t="s">
        <v>1117</v>
      </c>
      <c r="L394" s="109" t="s">
        <v>1118</v>
      </c>
      <c r="M394" s="112">
        <f t="shared" si="15"/>
        <v>296.67</v>
      </c>
      <c r="N394" s="112">
        <f t="shared" si="16"/>
        <v>53.5</v>
      </c>
      <c r="O394" s="112">
        <f t="shared" si="17"/>
        <v>243.17000000000002</v>
      </c>
      <c r="P394" s="107" t="s">
        <v>124</v>
      </c>
    </row>
    <row r="395" spans="1:16" ht="15">
      <c r="A395" s="107">
        <v>2023</v>
      </c>
      <c r="B395" s="107">
        <v>383</v>
      </c>
      <c r="C395" s="208" t="s">
        <v>1119</v>
      </c>
      <c r="D395" s="109" t="s">
        <v>1110</v>
      </c>
      <c r="E395" s="109" t="s">
        <v>119</v>
      </c>
      <c r="F395" s="111" t="s">
        <v>1114</v>
      </c>
      <c r="G395" s="111" t="s">
        <v>1120</v>
      </c>
      <c r="H395" s="112">
        <v>507.52</v>
      </c>
      <c r="I395" s="112">
        <v>91.52</v>
      </c>
      <c r="J395" s="111" t="s">
        <v>1116</v>
      </c>
      <c r="K395" s="209" t="s">
        <v>1117</v>
      </c>
      <c r="L395" s="109" t="s">
        <v>1118</v>
      </c>
      <c r="M395" s="112">
        <f t="shared" si="15"/>
        <v>507.52</v>
      </c>
      <c r="N395" s="112">
        <f t="shared" si="16"/>
        <v>91.52</v>
      </c>
      <c r="O395" s="112">
        <f t="shared" si="17"/>
        <v>416</v>
      </c>
      <c r="P395" s="107" t="s">
        <v>124</v>
      </c>
    </row>
    <row r="396" spans="1:16" ht="15">
      <c r="A396" s="107">
        <v>2023</v>
      </c>
      <c r="B396" s="107">
        <v>384</v>
      </c>
      <c r="C396" s="208" t="s">
        <v>1121</v>
      </c>
      <c r="D396" s="109" t="s">
        <v>1122</v>
      </c>
      <c r="E396" s="109" t="s">
        <v>119</v>
      </c>
      <c r="F396" s="111" t="s">
        <v>1123</v>
      </c>
      <c r="G396" s="111" t="s">
        <v>1124</v>
      </c>
      <c r="H396" s="112">
        <v>1732.64</v>
      </c>
      <c r="I396" s="112">
        <v>66.64</v>
      </c>
      <c r="J396" s="111" t="s">
        <v>1125</v>
      </c>
      <c r="K396" s="209" t="s">
        <v>1126</v>
      </c>
      <c r="L396" s="109" t="s">
        <v>1118</v>
      </c>
      <c r="M396" s="112">
        <f t="shared" si="15"/>
        <v>1732.64</v>
      </c>
      <c r="N396" s="112">
        <f t="shared" si="16"/>
        <v>66.64</v>
      </c>
      <c r="O396" s="112">
        <f t="shared" si="17"/>
        <v>1666</v>
      </c>
      <c r="P396" s="107" t="s">
        <v>124</v>
      </c>
    </row>
    <row r="397" spans="1:16" ht="15">
      <c r="A397" s="107">
        <v>2023</v>
      </c>
      <c r="B397" s="107">
        <v>385</v>
      </c>
      <c r="C397" s="208" t="s">
        <v>1127</v>
      </c>
      <c r="D397" s="109" t="s">
        <v>1110</v>
      </c>
      <c r="E397" s="109" t="s">
        <v>119</v>
      </c>
      <c r="F397" s="111" t="s">
        <v>1128</v>
      </c>
      <c r="G397" s="111" t="s">
        <v>1129</v>
      </c>
      <c r="H397" s="112">
        <v>683.2</v>
      </c>
      <c r="I397" s="112">
        <v>123.2</v>
      </c>
      <c r="J397" s="111" t="s">
        <v>978</v>
      </c>
      <c r="K397" s="209" t="s">
        <v>979</v>
      </c>
      <c r="L397" s="109" t="s">
        <v>1122</v>
      </c>
      <c r="M397" s="112">
        <f t="shared" si="15"/>
        <v>683.2</v>
      </c>
      <c r="N397" s="112">
        <f t="shared" si="16"/>
        <v>123.2</v>
      </c>
      <c r="O397" s="112">
        <f t="shared" si="17"/>
        <v>560</v>
      </c>
      <c r="P397" s="107" t="s">
        <v>124</v>
      </c>
    </row>
    <row r="398" spans="1:16" ht="15">
      <c r="A398" s="107">
        <v>2023</v>
      </c>
      <c r="B398" s="107">
        <v>386</v>
      </c>
      <c r="C398" s="208" t="s">
        <v>1130</v>
      </c>
      <c r="D398" s="109" t="s">
        <v>1122</v>
      </c>
      <c r="E398" s="109" t="s">
        <v>119</v>
      </c>
      <c r="F398" s="111" t="s">
        <v>1131</v>
      </c>
      <c r="G398" s="111" t="s">
        <v>1132</v>
      </c>
      <c r="H398" s="112">
        <v>105.64</v>
      </c>
      <c r="I398" s="112">
        <v>7.65</v>
      </c>
      <c r="J398" s="111" t="s">
        <v>677</v>
      </c>
      <c r="K398" s="209" t="s">
        <v>678</v>
      </c>
      <c r="L398" s="109" t="s">
        <v>1122</v>
      </c>
      <c r="M398" s="112">
        <f aca="true" t="shared" si="18" ref="M398:M463">IF(P398="SI",0,H398)</f>
        <v>105.64</v>
      </c>
      <c r="N398" s="112">
        <f aca="true" t="shared" si="19" ref="N398:N463">IF(P398="SI",0,I398)</f>
        <v>7.65</v>
      </c>
      <c r="O398" s="112">
        <f aca="true" t="shared" si="20" ref="O398:O461">M398-N398</f>
        <v>97.99</v>
      </c>
      <c r="P398" s="107" t="s">
        <v>124</v>
      </c>
    </row>
    <row r="399" spans="1:16" ht="15">
      <c r="A399" s="107">
        <v>2023</v>
      </c>
      <c r="B399" s="107">
        <v>387</v>
      </c>
      <c r="C399" s="208" t="s">
        <v>1133</v>
      </c>
      <c r="D399" s="109" t="s">
        <v>1118</v>
      </c>
      <c r="E399" s="109" t="s">
        <v>119</v>
      </c>
      <c r="F399" s="111" t="s">
        <v>535</v>
      </c>
      <c r="G399" s="111"/>
      <c r="H399" s="112">
        <v>3495.89</v>
      </c>
      <c r="I399" s="112">
        <v>317.81</v>
      </c>
      <c r="J399" s="111" t="s">
        <v>168</v>
      </c>
      <c r="K399" s="209" t="s">
        <v>169</v>
      </c>
      <c r="L399" s="109" t="s">
        <v>1118</v>
      </c>
      <c r="M399" s="112">
        <f t="shared" si="18"/>
        <v>3495.89</v>
      </c>
      <c r="N399" s="112">
        <f t="shared" si="19"/>
        <v>317.81</v>
      </c>
      <c r="O399" s="112">
        <f t="shared" si="20"/>
        <v>3178.08</v>
      </c>
      <c r="P399" s="107" t="s">
        <v>124</v>
      </c>
    </row>
    <row r="400" spans="1:16" ht="15">
      <c r="A400" s="107">
        <v>2023</v>
      </c>
      <c r="B400" s="107">
        <v>388</v>
      </c>
      <c r="C400" s="208" t="s">
        <v>1134</v>
      </c>
      <c r="D400" s="109" t="s">
        <v>1110</v>
      </c>
      <c r="E400" s="109" t="s">
        <v>119</v>
      </c>
      <c r="F400" s="111" t="s">
        <v>535</v>
      </c>
      <c r="G400" s="111"/>
      <c r="H400" s="112">
        <v>105.58</v>
      </c>
      <c r="I400" s="112">
        <v>9.6</v>
      </c>
      <c r="J400" s="111" t="s">
        <v>168</v>
      </c>
      <c r="K400" s="209" t="s">
        <v>169</v>
      </c>
      <c r="L400" s="109" t="s">
        <v>1122</v>
      </c>
      <c r="M400" s="112">
        <f t="shared" si="18"/>
        <v>105.58</v>
      </c>
      <c r="N400" s="112">
        <f t="shared" si="19"/>
        <v>9.6</v>
      </c>
      <c r="O400" s="112">
        <f t="shared" si="20"/>
        <v>95.98</v>
      </c>
      <c r="P400" s="107" t="s">
        <v>124</v>
      </c>
    </row>
    <row r="401" spans="1:16" ht="15">
      <c r="A401" s="107">
        <v>2023</v>
      </c>
      <c r="B401" s="107">
        <v>389</v>
      </c>
      <c r="C401" s="208" t="s">
        <v>1135</v>
      </c>
      <c r="D401" s="109" t="s">
        <v>1110</v>
      </c>
      <c r="E401" s="109" t="s">
        <v>119</v>
      </c>
      <c r="F401" s="111" t="s">
        <v>1136</v>
      </c>
      <c r="G401" s="111" t="s">
        <v>1137</v>
      </c>
      <c r="H401" s="112">
        <v>1228.5</v>
      </c>
      <c r="I401" s="112">
        <v>58.5</v>
      </c>
      <c r="J401" s="111" t="s">
        <v>277</v>
      </c>
      <c r="K401" s="209" t="s">
        <v>278</v>
      </c>
      <c r="L401" s="109" t="s">
        <v>1122</v>
      </c>
      <c r="M401" s="112">
        <f t="shared" si="18"/>
        <v>1228.5</v>
      </c>
      <c r="N401" s="112">
        <f t="shared" si="19"/>
        <v>58.5</v>
      </c>
      <c r="O401" s="112">
        <f t="shared" si="20"/>
        <v>1170</v>
      </c>
      <c r="P401" s="107" t="s">
        <v>124</v>
      </c>
    </row>
    <row r="402" spans="1:16" ht="15">
      <c r="A402" s="107">
        <v>2023</v>
      </c>
      <c r="B402" s="107">
        <v>390</v>
      </c>
      <c r="C402" s="208" t="s">
        <v>1138</v>
      </c>
      <c r="D402" s="109" t="s">
        <v>1110</v>
      </c>
      <c r="E402" s="109" t="s">
        <v>119</v>
      </c>
      <c r="F402" s="111"/>
      <c r="G402" s="111" t="s">
        <v>1042</v>
      </c>
      <c r="H402" s="112">
        <v>1559.25</v>
      </c>
      <c r="I402" s="112">
        <v>74.25</v>
      </c>
      <c r="J402" s="111" t="s">
        <v>277</v>
      </c>
      <c r="K402" s="209" t="s">
        <v>278</v>
      </c>
      <c r="L402" s="109" t="s">
        <v>1122</v>
      </c>
      <c r="M402" s="112">
        <f t="shared" si="18"/>
        <v>1559.25</v>
      </c>
      <c r="N402" s="112">
        <f t="shared" si="19"/>
        <v>74.25</v>
      </c>
      <c r="O402" s="112">
        <f t="shared" si="20"/>
        <v>1485</v>
      </c>
      <c r="P402" s="107" t="s">
        <v>124</v>
      </c>
    </row>
    <row r="403" spans="1:16" ht="15">
      <c r="A403" s="107">
        <v>2023</v>
      </c>
      <c r="B403" s="107">
        <v>391</v>
      </c>
      <c r="C403" s="208" t="s">
        <v>1139</v>
      </c>
      <c r="D403" s="109" t="s">
        <v>1009</v>
      </c>
      <c r="E403" s="109" t="s">
        <v>119</v>
      </c>
      <c r="F403" s="111" t="s">
        <v>1140</v>
      </c>
      <c r="G403" s="111" t="s">
        <v>1141</v>
      </c>
      <c r="H403" s="112">
        <v>23231.07</v>
      </c>
      <c r="I403" s="112">
        <v>2111.92</v>
      </c>
      <c r="J403" s="111" t="s">
        <v>1142</v>
      </c>
      <c r="K403" s="209" t="s">
        <v>1143</v>
      </c>
      <c r="L403" s="109" t="s">
        <v>1144</v>
      </c>
      <c r="M403" s="112">
        <f t="shared" si="18"/>
        <v>23231.07</v>
      </c>
      <c r="N403" s="112">
        <f t="shared" si="19"/>
        <v>2111.92</v>
      </c>
      <c r="O403" s="112">
        <f t="shared" si="20"/>
        <v>21119.15</v>
      </c>
      <c r="P403" s="107" t="s">
        <v>124</v>
      </c>
    </row>
    <row r="404" spans="1:16" ht="15">
      <c r="A404" s="107">
        <v>2023</v>
      </c>
      <c r="B404" s="107">
        <v>392</v>
      </c>
      <c r="C404" s="208" t="s">
        <v>1145</v>
      </c>
      <c r="D404" s="109" t="s">
        <v>1146</v>
      </c>
      <c r="E404" s="109" t="s">
        <v>119</v>
      </c>
      <c r="F404" s="111" t="s">
        <v>1147</v>
      </c>
      <c r="G404" s="111" t="s">
        <v>305</v>
      </c>
      <c r="H404" s="112">
        <v>122</v>
      </c>
      <c r="I404" s="112">
        <v>22</v>
      </c>
      <c r="J404" s="111" t="s">
        <v>982</v>
      </c>
      <c r="K404" s="209" t="s">
        <v>983</v>
      </c>
      <c r="L404" s="109" t="s">
        <v>1056</v>
      </c>
      <c r="M404" s="112">
        <f t="shared" si="18"/>
        <v>122</v>
      </c>
      <c r="N404" s="112">
        <f t="shared" si="19"/>
        <v>22</v>
      </c>
      <c r="O404" s="112">
        <f t="shared" si="20"/>
        <v>100</v>
      </c>
      <c r="P404" s="107" t="s">
        <v>124</v>
      </c>
    </row>
    <row r="405" spans="1:16" ht="15">
      <c r="A405" s="107">
        <v>2023</v>
      </c>
      <c r="B405" s="107">
        <v>393</v>
      </c>
      <c r="C405" s="208" t="s">
        <v>1148</v>
      </c>
      <c r="D405" s="109" t="s">
        <v>1009</v>
      </c>
      <c r="E405" s="109" t="s">
        <v>119</v>
      </c>
      <c r="F405" s="111"/>
      <c r="G405" s="111" t="s">
        <v>1141</v>
      </c>
      <c r="H405" s="112">
        <v>937.2</v>
      </c>
      <c r="I405" s="112">
        <v>85.2</v>
      </c>
      <c r="J405" s="111" t="s">
        <v>1142</v>
      </c>
      <c r="K405" s="209" t="s">
        <v>1143</v>
      </c>
      <c r="L405" s="109" t="s">
        <v>1144</v>
      </c>
      <c r="M405" s="112">
        <f t="shared" si="18"/>
        <v>937.2</v>
      </c>
      <c r="N405" s="112">
        <f t="shared" si="19"/>
        <v>85.2</v>
      </c>
      <c r="O405" s="112">
        <f t="shared" si="20"/>
        <v>852</v>
      </c>
      <c r="P405" s="107" t="s">
        <v>124</v>
      </c>
    </row>
    <row r="406" spans="1:16" ht="15">
      <c r="A406" s="107">
        <v>2023</v>
      </c>
      <c r="B406" s="107">
        <v>394</v>
      </c>
      <c r="C406" s="208" t="s">
        <v>1149</v>
      </c>
      <c r="D406" s="109" t="s">
        <v>1022</v>
      </c>
      <c r="E406" s="109" t="s">
        <v>119</v>
      </c>
      <c r="F406" s="111" t="s">
        <v>1014</v>
      </c>
      <c r="G406" s="111" t="s">
        <v>1015</v>
      </c>
      <c r="H406" s="112">
        <v>8357</v>
      </c>
      <c r="I406" s="112">
        <v>1507</v>
      </c>
      <c r="J406" s="111" t="s">
        <v>1016</v>
      </c>
      <c r="K406" s="209" t="s">
        <v>1017</v>
      </c>
      <c r="L406" s="109" t="s">
        <v>1022</v>
      </c>
      <c r="M406" s="112">
        <f t="shared" si="18"/>
        <v>8357</v>
      </c>
      <c r="N406" s="112">
        <f t="shared" si="19"/>
        <v>1507</v>
      </c>
      <c r="O406" s="112">
        <f t="shared" si="20"/>
        <v>6850</v>
      </c>
      <c r="P406" s="107" t="s">
        <v>124</v>
      </c>
    </row>
    <row r="407" spans="1:16" ht="15">
      <c r="A407" s="107">
        <v>2023</v>
      </c>
      <c r="B407" s="107">
        <v>395</v>
      </c>
      <c r="C407" s="208" t="s">
        <v>1150</v>
      </c>
      <c r="D407" s="109" t="s">
        <v>1022</v>
      </c>
      <c r="E407" s="109" t="s">
        <v>119</v>
      </c>
      <c r="F407" s="111" t="s">
        <v>1014</v>
      </c>
      <c r="G407" s="111" t="s">
        <v>1015</v>
      </c>
      <c r="H407" s="112">
        <v>4270</v>
      </c>
      <c r="I407" s="112">
        <v>770</v>
      </c>
      <c r="J407" s="111" t="s">
        <v>1016</v>
      </c>
      <c r="K407" s="209" t="s">
        <v>1017</v>
      </c>
      <c r="L407" s="109" t="s">
        <v>1022</v>
      </c>
      <c r="M407" s="112">
        <f t="shared" si="18"/>
        <v>4270</v>
      </c>
      <c r="N407" s="112">
        <f t="shared" si="19"/>
        <v>770</v>
      </c>
      <c r="O407" s="112">
        <f t="shared" si="20"/>
        <v>3500</v>
      </c>
      <c r="P407" s="107" t="s">
        <v>124</v>
      </c>
    </row>
    <row r="408" spans="1:16" ht="15">
      <c r="A408" s="107">
        <v>2023</v>
      </c>
      <c r="B408" s="107">
        <v>396</v>
      </c>
      <c r="C408" s="208" t="s">
        <v>1151</v>
      </c>
      <c r="D408" s="109" t="s">
        <v>1152</v>
      </c>
      <c r="E408" s="109" t="s">
        <v>119</v>
      </c>
      <c r="F408" s="111" t="s">
        <v>1153</v>
      </c>
      <c r="G408" s="111" t="s">
        <v>1154</v>
      </c>
      <c r="H408" s="112">
        <v>1763.49</v>
      </c>
      <c r="I408" s="112">
        <v>318.01</v>
      </c>
      <c r="J408" s="111" t="s">
        <v>443</v>
      </c>
      <c r="K408" s="209" t="s">
        <v>444</v>
      </c>
      <c r="L408" s="109" t="s">
        <v>1152</v>
      </c>
      <c r="M408" s="112">
        <f t="shared" si="18"/>
        <v>1763.49</v>
      </c>
      <c r="N408" s="112">
        <f t="shared" si="19"/>
        <v>318.01</v>
      </c>
      <c r="O408" s="112">
        <f t="shared" si="20"/>
        <v>1445.48</v>
      </c>
      <c r="P408" s="107" t="s">
        <v>124</v>
      </c>
    </row>
    <row r="409" spans="1:16" ht="15">
      <c r="A409" s="107">
        <v>2023</v>
      </c>
      <c r="B409" s="107">
        <v>397</v>
      </c>
      <c r="C409" s="208" t="s">
        <v>1155</v>
      </c>
      <c r="D409" s="109" t="s">
        <v>1156</v>
      </c>
      <c r="E409" s="109" t="s">
        <v>119</v>
      </c>
      <c r="F409" s="111" t="s">
        <v>535</v>
      </c>
      <c r="G409" s="111"/>
      <c r="H409" s="112">
        <v>8.58</v>
      </c>
      <c r="I409" s="112">
        <v>0.78</v>
      </c>
      <c r="J409" s="111" t="s">
        <v>168</v>
      </c>
      <c r="K409" s="209" t="s">
        <v>169</v>
      </c>
      <c r="L409" s="109" t="s">
        <v>1152</v>
      </c>
      <c r="M409" s="112">
        <f t="shared" si="18"/>
        <v>8.58</v>
      </c>
      <c r="N409" s="112">
        <f t="shared" si="19"/>
        <v>0.78</v>
      </c>
      <c r="O409" s="112">
        <f t="shared" si="20"/>
        <v>7.8</v>
      </c>
      <c r="P409" s="107" t="s">
        <v>124</v>
      </c>
    </row>
    <row r="410" spans="1:16" ht="15">
      <c r="A410" s="107">
        <v>2023</v>
      </c>
      <c r="B410" s="107">
        <v>398</v>
      </c>
      <c r="C410" s="208" t="s">
        <v>1157</v>
      </c>
      <c r="D410" s="109" t="s">
        <v>1156</v>
      </c>
      <c r="E410" s="109" t="s">
        <v>119</v>
      </c>
      <c r="F410" s="111" t="s">
        <v>155</v>
      </c>
      <c r="G410" s="111" t="s">
        <v>915</v>
      </c>
      <c r="H410" s="112">
        <v>982.1</v>
      </c>
      <c r="I410" s="112">
        <v>177.1</v>
      </c>
      <c r="J410" s="111" t="s">
        <v>157</v>
      </c>
      <c r="K410" s="209" t="s">
        <v>158</v>
      </c>
      <c r="L410" s="109" t="s">
        <v>1156</v>
      </c>
      <c r="M410" s="112">
        <f t="shared" si="18"/>
        <v>982.1</v>
      </c>
      <c r="N410" s="112">
        <f t="shared" si="19"/>
        <v>177.1</v>
      </c>
      <c r="O410" s="112">
        <f t="shared" si="20"/>
        <v>805</v>
      </c>
      <c r="P410" s="107" t="s">
        <v>124</v>
      </c>
    </row>
    <row r="411" spans="1:16" ht="15">
      <c r="A411" s="107">
        <v>2023</v>
      </c>
      <c r="B411" s="107">
        <v>399</v>
      </c>
      <c r="C411" s="208" t="s">
        <v>1158</v>
      </c>
      <c r="D411" s="109" t="s">
        <v>1159</v>
      </c>
      <c r="E411" s="109" t="s">
        <v>119</v>
      </c>
      <c r="F411" s="111" t="s">
        <v>1160</v>
      </c>
      <c r="G411" s="111" t="s">
        <v>1161</v>
      </c>
      <c r="H411" s="112">
        <v>1171.2</v>
      </c>
      <c r="I411" s="112">
        <v>0</v>
      </c>
      <c r="J411" s="111" t="s">
        <v>738</v>
      </c>
      <c r="K411" s="209" t="s">
        <v>739</v>
      </c>
      <c r="L411" s="109" t="s">
        <v>1156</v>
      </c>
      <c r="M411" s="112">
        <f t="shared" si="18"/>
        <v>1171.2</v>
      </c>
      <c r="N411" s="112">
        <f t="shared" si="19"/>
        <v>0</v>
      </c>
      <c r="O411" s="112">
        <f t="shared" si="20"/>
        <v>1171.2</v>
      </c>
      <c r="P411" s="107" t="s">
        <v>124</v>
      </c>
    </row>
    <row r="412" spans="1:16" ht="15">
      <c r="A412" s="107">
        <v>2023</v>
      </c>
      <c r="B412" s="107">
        <v>400</v>
      </c>
      <c r="C412" s="208" t="s">
        <v>1162</v>
      </c>
      <c r="D412" s="109" t="s">
        <v>1159</v>
      </c>
      <c r="E412" s="109" t="s">
        <v>119</v>
      </c>
      <c r="F412" s="111" t="s">
        <v>1163</v>
      </c>
      <c r="G412" s="111"/>
      <c r="H412" s="112">
        <v>1.02</v>
      </c>
      <c r="I412" s="112">
        <v>0.18</v>
      </c>
      <c r="J412" s="111" t="s">
        <v>1164</v>
      </c>
      <c r="K412" s="209" t="s">
        <v>1165</v>
      </c>
      <c r="L412" s="109" t="s">
        <v>1159</v>
      </c>
      <c r="M412" s="112">
        <f t="shared" si="18"/>
        <v>1.02</v>
      </c>
      <c r="N412" s="112">
        <f t="shared" si="19"/>
        <v>0.18</v>
      </c>
      <c r="O412" s="112">
        <f t="shared" si="20"/>
        <v>0.8400000000000001</v>
      </c>
      <c r="P412" s="107" t="s">
        <v>124</v>
      </c>
    </row>
    <row r="413" spans="1:16" ht="15">
      <c r="A413" s="107">
        <v>2023</v>
      </c>
      <c r="B413" s="107">
        <v>401</v>
      </c>
      <c r="C413" s="208" t="s">
        <v>1166</v>
      </c>
      <c r="D413" s="109" t="s">
        <v>1152</v>
      </c>
      <c r="E413" s="109" t="s">
        <v>119</v>
      </c>
      <c r="F413" s="111" t="s">
        <v>1167</v>
      </c>
      <c r="G413" s="111" t="s">
        <v>958</v>
      </c>
      <c r="H413" s="112">
        <v>1077.94</v>
      </c>
      <c r="I413" s="112">
        <v>41.46</v>
      </c>
      <c r="J413" s="111" t="s">
        <v>940</v>
      </c>
      <c r="K413" s="209" t="s">
        <v>941</v>
      </c>
      <c r="L413" s="109" t="s">
        <v>1168</v>
      </c>
      <c r="M413" s="112">
        <f t="shared" si="18"/>
        <v>1077.94</v>
      </c>
      <c r="N413" s="112">
        <f t="shared" si="19"/>
        <v>41.46</v>
      </c>
      <c r="O413" s="112">
        <f t="shared" si="20"/>
        <v>1036.48</v>
      </c>
      <c r="P413" s="107" t="s">
        <v>124</v>
      </c>
    </row>
    <row r="414" spans="1:16" ht="15">
      <c r="A414" s="107">
        <v>2023</v>
      </c>
      <c r="B414" s="107">
        <v>402</v>
      </c>
      <c r="C414" s="208" t="s">
        <v>1169</v>
      </c>
      <c r="D414" s="109" t="s">
        <v>1152</v>
      </c>
      <c r="E414" s="109" t="s">
        <v>119</v>
      </c>
      <c r="F414" s="111" t="s">
        <v>938</v>
      </c>
      <c r="G414" s="111" t="s">
        <v>939</v>
      </c>
      <c r="H414" s="112">
        <v>518.5</v>
      </c>
      <c r="I414" s="112">
        <v>93.5</v>
      </c>
      <c r="J414" s="111" t="s">
        <v>940</v>
      </c>
      <c r="K414" s="209" t="s">
        <v>941</v>
      </c>
      <c r="L414" s="109" t="s">
        <v>1168</v>
      </c>
      <c r="M414" s="112">
        <f t="shared" si="18"/>
        <v>518.5</v>
      </c>
      <c r="N414" s="112">
        <f t="shared" si="19"/>
        <v>93.5</v>
      </c>
      <c r="O414" s="112">
        <f t="shared" si="20"/>
        <v>425</v>
      </c>
      <c r="P414" s="107" t="s">
        <v>124</v>
      </c>
    </row>
    <row r="415" spans="1:16" ht="15">
      <c r="A415" s="107">
        <v>2023</v>
      </c>
      <c r="B415" s="107">
        <v>403</v>
      </c>
      <c r="C415" s="208" t="s">
        <v>1170</v>
      </c>
      <c r="D415" s="109" t="s">
        <v>1152</v>
      </c>
      <c r="E415" s="109" t="s">
        <v>119</v>
      </c>
      <c r="F415" s="111" t="s">
        <v>944</v>
      </c>
      <c r="G415" s="111" t="s">
        <v>945</v>
      </c>
      <c r="H415" s="112">
        <v>960.75</v>
      </c>
      <c r="I415" s="112">
        <v>173.25</v>
      </c>
      <c r="J415" s="111" t="s">
        <v>940</v>
      </c>
      <c r="K415" s="209" t="s">
        <v>941</v>
      </c>
      <c r="L415" s="109" t="s">
        <v>1168</v>
      </c>
      <c r="M415" s="112">
        <f t="shared" si="18"/>
        <v>960.75</v>
      </c>
      <c r="N415" s="112">
        <f t="shared" si="19"/>
        <v>173.25</v>
      </c>
      <c r="O415" s="112">
        <f t="shared" si="20"/>
        <v>787.5</v>
      </c>
      <c r="P415" s="107" t="s">
        <v>124</v>
      </c>
    </row>
    <row r="416" spans="1:16" ht="15">
      <c r="A416" s="107">
        <v>2023</v>
      </c>
      <c r="B416" s="107">
        <v>404</v>
      </c>
      <c r="C416" s="208" t="s">
        <v>1171</v>
      </c>
      <c r="D416" s="109" t="s">
        <v>1152</v>
      </c>
      <c r="E416" s="109" t="s">
        <v>119</v>
      </c>
      <c r="F416" s="111" t="s">
        <v>134</v>
      </c>
      <c r="G416" s="111" t="s">
        <v>332</v>
      </c>
      <c r="H416" s="112">
        <v>632.91</v>
      </c>
      <c r="I416" s="112">
        <v>114.13</v>
      </c>
      <c r="J416" s="111" t="s">
        <v>139</v>
      </c>
      <c r="K416" s="209" t="s">
        <v>140</v>
      </c>
      <c r="L416" s="109" t="s">
        <v>1172</v>
      </c>
      <c r="M416" s="112">
        <f t="shared" si="18"/>
        <v>632.91</v>
      </c>
      <c r="N416" s="112">
        <f t="shared" si="19"/>
        <v>114.13</v>
      </c>
      <c r="O416" s="112">
        <f t="shared" si="20"/>
        <v>518.78</v>
      </c>
      <c r="P416" s="107" t="s">
        <v>124</v>
      </c>
    </row>
    <row r="417" spans="1:16" ht="15">
      <c r="A417" s="107">
        <v>2023</v>
      </c>
      <c r="B417" s="107">
        <v>405</v>
      </c>
      <c r="C417" s="208" t="s">
        <v>1173</v>
      </c>
      <c r="D417" s="109" t="s">
        <v>1174</v>
      </c>
      <c r="E417" s="109" t="s">
        <v>119</v>
      </c>
      <c r="F417" s="111"/>
      <c r="G417" s="111" t="s">
        <v>1175</v>
      </c>
      <c r="H417" s="112">
        <v>60</v>
      </c>
      <c r="I417" s="112">
        <v>0</v>
      </c>
      <c r="J417" s="111" t="s">
        <v>1176</v>
      </c>
      <c r="K417" s="209" t="s">
        <v>1177</v>
      </c>
      <c r="L417" s="109" t="s">
        <v>1174</v>
      </c>
      <c r="M417" s="112">
        <f t="shared" si="18"/>
        <v>60</v>
      </c>
      <c r="N417" s="112">
        <f t="shared" si="19"/>
        <v>0</v>
      </c>
      <c r="O417" s="112">
        <f t="shared" si="20"/>
        <v>60</v>
      </c>
      <c r="P417" s="107" t="s">
        <v>124</v>
      </c>
    </row>
    <row r="418" spans="1:16" ht="15">
      <c r="A418" s="107">
        <v>2023</v>
      </c>
      <c r="B418" s="107">
        <v>406</v>
      </c>
      <c r="C418" s="208" t="s">
        <v>1178</v>
      </c>
      <c r="D418" s="109" t="s">
        <v>1174</v>
      </c>
      <c r="E418" s="109" t="s">
        <v>119</v>
      </c>
      <c r="F418" s="111"/>
      <c r="G418" s="111" t="s">
        <v>1175</v>
      </c>
      <c r="H418" s="112">
        <v>60</v>
      </c>
      <c r="I418" s="112">
        <v>0</v>
      </c>
      <c r="J418" s="111" t="s">
        <v>1176</v>
      </c>
      <c r="K418" s="209" t="s">
        <v>1177</v>
      </c>
      <c r="L418" s="109" t="s">
        <v>1174</v>
      </c>
      <c r="M418" s="112">
        <f t="shared" si="18"/>
        <v>60</v>
      </c>
      <c r="N418" s="112">
        <f t="shared" si="19"/>
        <v>0</v>
      </c>
      <c r="O418" s="112">
        <f t="shared" si="20"/>
        <v>60</v>
      </c>
      <c r="P418" s="107" t="s">
        <v>124</v>
      </c>
    </row>
    <row r="419" spans="1:16" ht="15">
      <c r="A419" s="107">
        <v>2023</v>
      </c>
      <c r="B419" s="107">
        <v>407</v>
      </c>
      <c r="C419" s="208" t="s">
        <v>1179</v>
      </c>
      <c r="D419" s="109" t="s">
        <v>1152</v>
      </c>
      <c r="E419" s="109" t="s">
        <v>119</v>
      </c>
      <c r="F419" s="111" t="s">
        <v>397</v>
      </c>
      <c r="G419" s="111"/>
      <c r="H419" s="112">
        <v>82.5</v>
      </c>
      <c r="I419" s="112">
        <v>7.5</v>
      </c>
      <c r="J419" s="111" t="s">
        <v>168</v>
      </c>
      <c r="K419" s="209" t="s">
        <v>169</v>
      </c>
      <c r="L419" s="109" t="s">
        <v>1168</v>
      </c>
      <c r="M419" s="112">
        <f t="shared" si="18"/>
        <v>82.5</v>
      </c>
      <c r="N419" s="112">
        <f t="shared" si="19"/>
        <v>7.5</v>
      </c>
      <c r="O419" s="112">
        <f t="shared" si="20"/>
        <v>75</v>
      </c>
      <c r="P419" s="107" t="s">
        <v>124</v>
      </c>
    </row>
    <row r="420" spans="1:16" ht="15">
      <c r="A420" s="107">
        <v>2023</v>
      </c>
      <c r="B420" s="107">
        <v>408</v>
      </c>
      <c r="C420" s="208" t="s">
        <v>1180</v>
      </c>
      <c r="D420" s="109" t="s">
        <v>1181</v>
      </c>
      <c r="E420" s="109" t="s">
        <v>119</v>
      </c>
      <c r="F420" s="111" t="s">
        <v>397</v>
      </c>
      <c r="G420" s="111"/>
      <c r="H420" s="112">
        <v>31.69</v>
      </c>
      <c r="I420" s="112">
        <v>2.88</v>
      </c>
      <c r="J420" s="111" t="s">
        <v>168</v>
      </c>
      <c r="K420" s="209" t="s">
        <v>169</v>
      </c>
      <c r="L420" s="109" t="s">
        <v>1181</v>
      </c>
      <c r="M420" s="112">
        <f t="shared" si="18"/>
        <v>31.69</v>
      </c>
      <c r="N420" s="112">
        <f t="shared" si="19"/>
        <v>2.88</v>
      </c>
      <c r="O420" s="112">
        <f t="shared" si="20"/>
        <v>28.810000000000002</v>
      </c>
      <c r="P420" s="107" t="s">
        <v>124</v>
      </c>
    </row>
    <row r="421" spans="1:16" ht="15">
      <c r="A421" s="107">
        <v>2023</v>
      </c>
      <c r="B421" s="107">
        <v>409</v>
      </c>
      <c r="C421" s="208" t="s">
        <v>1182</v>
      </c>
      <c r="D421" s="109" t="s">
        <v>1172</v>
      </c>
      <c r="E421" s="109" t="s">
        <v>119</v>
      </c>
      <c r="F421" s="111" t="s">
        <v>304</v>
      </c>
      <c r="G421" s="111" t="s">
        <v>192</v>
      </c>
      <c r="H421" s="112">
        <v>37.17</v>
      </c>
      <c r="I421" s="112">
        <v>6.7</v>
      </c>
      <c r="J421" s="111" t="s">
        <v>306</v>
      </c>
      <c r="K421" s="209" t="s">
        <v>307</v>
      </c>
      <c r="L421" s="109" t="s">
        <v>1174</v>
      </c>
      <c r="M421" s="112">
        <f t="shared" si="18"/>
        <v>37.17</v>
      </c>
      <c r="N421" s="112">
        <f t="shared" si="19"/>
        <v>6.7</v>
      </c>
      <c r="O421" s="112">
        <f t="shared" si="20"/>
        <v>30.470000000000002</v>
      </c>
      <c r="P421" s="107" t="s">
        <v>124</v>
      </c>
    </row>
    <row r="422" spans="1:16" ht="15">
      <c r="A422" s="107">
        <v>2023</v>
      </c>
      <c r="B422" s="107">
        <v>410</v>
      </c>
      <c r="C422" s="208" t="s">
        <v>1183</v>
      </c>
      <c r="D422" s="109" t="s">
        <v>1172</v>
      </c>
      <c r="E422" s="109" t="s">
        <v>119</v>
      </c>
      <c r="F422" s="111" t="s">
        <v>304</v>
      </c>
      <c r="G422" s="111" t="s">
        <v>192</v>
      </c>
      <c r="H422" s="112">
        <v>20.9</v>
      </c>
      <c r="I422" s="112">
        <v>3.77</v>
      </c>
      <c r="J422" s="111" t="s">
        <v>306</v>
      </c>
      <c r="K422" s="209" t="s">
        <v>307</v>
      </c>
      <c r="L422" s="109" t="s">
        <v>1174</v>
      </c>
      <c r="M422" s="112">
        <f t="shared" si="18"/>
        <v>20.9</v>
      </c>
      <c r="N422" s="112">
        <f t="shared" si="19"/>
        <v>3.77</v>
      </c>
      <c r="O422" s="112">
        <f t="shared" si="20"/>
        <v>17.13</v>
      </c>
      <c r="P422" s="107" t="s">
        <v>124</v>
      </c>
    </row>
    <row r="423" spans="1:16" ht="15">
      <c r="A423" s="107">
        <v>2023</v>
      </c>
      <c r="B423" s="107">
        <v>411</v>
      </c>
      <c r="C423" s="208" t="s">
        <v>1184</v>
      </c>
      <c r="D423" s="109" t="s">
        <v>1172</v>
      </c>
      <c r="E423" s="109" t="s">
        <v>119</v>
      </c>
      <c r="F423" s="111" t="s">
        <v>304</v>
      </c>
      <c r="G423" s="111" t="s">
        <v>305</v>
      </c>
      <c r="H423" s="112">
        <v>166.91</v>
      </c>
      <c r="I423" s="112">
        <v>15.17</v>
      </c>
      <c r="J423" s="111" t="s">
        <v>306</v>
      </c>
      <c r="K423" s="209" t="s">
        <v>307</v>
      </c>
      <c r="L423" s="109" t="s">
        <v>1174</v>
      </c>
      <c r="M423" s="112">
        <f t="shared" si="18"/>
        <v>166.91</v>
      </c>
      <c r="N423" s="112">
        <f t="shared" si="19"/>
        <v>15.17</v>
      </c>
      <c r="O423" s="112">
        <f t="shared" si="20"/>
        <v>151.74</v>
      </c>
      <c r="P423" s="107" t="s">
        <v>124</v>
      </c>
    </row>
    <row r="424" spans="1:16" ht="15">
      <c r="A424" s="107">
        <v>2023</v>
      </c>
      <c r="B424" s="107">
        <v>412</v>
      </c>
      <c r="C424" s="208" t="s">
        <v>1185</v>
      </c>
      <c r="D424" s="109" t="s">
        <v>1172</v>
      </c>
      <c r="E424" s="109" t="s">
        <v>119</v>
      </c>
      <c r="F424" s="111" t="s">
        <v>304</v>
      </c>
      <c r="G424" s="111" t="s">
        <v>305</v>
      </c>
      <c r="H424" s="112">
        <v>337.05</v>
      </c>
      <c r="I424" s="112">
        <v>30.64</v>
      </c>
      <c r="J424" s="111" t="s">
        <v>306</v>
      </c>
      <c r="K424" s="209" t="s">
        <v>307</v>
      </c>
      <c r="L424" s="109" t="s">
        <v>1174</v>
      </c>
      <c r="M424" s="112">
        <f t="shared" si="18"/>
        <v>337.05</v>
      </c>
      <c r="N424" s="112">
        <f t="shared" si="19"/>
        <v>30.64</v>
      </c>
      <c r="O424" s="112">
        <f t="shared" si="20"/>
        <v>306.41</v>
      </c>
      <c r="P424" s="107" t="s">
        <v>124</v>
      </c>
    </row>
    <row r="425" spans="1:16" ht="15">
      <c r="A425" s="107">
        <v>2023</v>
      </c>
      <c r="B425" s="107">
        <v>413</v>
      </c>
      <c r="C425" s="208" t="s">
        <v>1186</v>
      </c>
      <c r="D425" s="109" t="s">
        <v>1172</v>
      </c>
      <c r="E425" s="109" t="s">
        <v>119</v>
      </c>
      <c r="F425" s="111" t="s">
        <v>304</v>
      </c>
      <c r="G425" s="111" t="s">
        <v>305</v>
      </c>
      <c r="H425" s="112">
        <v>103.65</v>
      </c>
      <c r="I425" s="112">
        <v>9.42</v>
      </c>
      <c r="J425" s="111" t="s">
        <v>306</v>
      </c>
      <c r="K425" s="209" t="s">
        <v>307</v>
      </c>
      <c r="L425" s="109" t="s">
        <v>1174</v>
      </c>
      <c r="M425" s="112">
        <f t="shared" si="18"/>
        <v>103.65</v>
      </c>
      <c r="N425" s="112">
        <f t="shared" si="19"/>
        <v>9.42</v>
      </c>
      <c r="O425" s="112">
        <f t="shared" si="20"/>
        <v>94.23</v>
      </c>
      <c r="P425" s="107" t="s">
        <v>124</v>
      </c>
    </row>
    <row r="426" spans="1:16" ht="15">
      <c r="A426" s="107">
        <v>2023</v>
      </c>
      <c r="B426" s="107">
        <v>414</v>
      </c>
      <c r="C426" s="208" t="s">
        <v>1187</v>
      </c>
      <c r="D426" s="109" t="s">
        <v>1172</v>
      </c>
      <c r="E426" s="109" t="s">
        <v>119</v>
      </c>
      <c r="F426" s="111" t="s">
        <v>304</v>
      </c>
      <c r="G426" s="111" t="s">
        <v>305</v>
      </c>
      <c r="H426" s="112">
        <v>17.87</v>
      </c>
      <c r="I426" s="112">
        <v>3.22</v>
      </c>
      <c r="J426" s="111" t="s">
        <v>306</v>
      </c>
      <c r="K426" s="209" t="s">
        <v>307</v>
      </c>
      <c r="L426" s="109" t="s">
        <v>1174</v>
      </c>
      <c r="M426" s="112">
        <f t="shared" si="18"/>
        <v>17.87</v>
      </c>
      <c r="N426" s="112">
        <f t="shared" si="19"/>
        <v>3.22</v>
      </c>
      <c r="O426" s="112">
        <f t="shared" si="20"/>
        <v>14.65</v>
      </c>
      <c r="P426" s="107" t="s">
        <v>124</v>
      </c>
    </row>
    <row r="427" spans="1:16" ht="15">
      <c r="A427" s="107">
        <v>2023</v>
      </c>
      <c r="B427" s="107">
        <v>415</v>
      </c>
      <c r="C427" s="208" t="s">
        <v>1188</v>
      </c>
      <c r="D427" s="109" t="s">
        <v>1172</v>
      </c>
      <c r="E427" s="109" t="s">
        <v>119</v>
      </c>
      <c r="F427" s="111" t="s">
        <v>304</v>
      </c>
      <c r="G427" s="111" t="s">
        <v>305</v>
      </c>
      <c r="H427" s="112">
        <v>39.45</v>
      </c>
      <c r="I427" s="112">
        <v>7.11</v>
      </c>
      <c r="J427" s="111" t="s">
        <v>306</v>
      </c>
      <c r="K427" s="209" t="s">
        <v>307</v>
      </c>
      <c r="L427" s="109" t="s">
        <v>1174</v>
      </c>
      <c r="M427" s="112">
        <f t="shared" si="18"/>
        <v>39.45</v>
      </c>
      <c r="N427" s="112">
        <f t="shared" si="19"/>
        <v>7.11</v>
      </c>
      <c r="O427" s="112">
        <f t="shared" si="20"/>
        <v>32.34</v>
      </c>
      <c r="P427" s="107" t="s">
        <v>124</v>
      </c>
    </row>
    <row r="428" spans="1:16" ht="15">
      <c r="A428" s="107">
        <v>2023</v>
      </c>
      <c r="B428" s="107">
        <v>416</v>
      </c>
      <c r="C428" s="208" t="s">
        <v>1189</v>
      </c>
      <c r="D428" s="109" t="s">
        <v>1172</v>
      </c>
      <c r="E428" s="109" t="s">
        <v>119</v>
      </c>
      <c r="F428" s="111" t="s">
        <v>304</v>
      </c>
      <c r="G428" s="111" t="s">
        <v>305</v>
      </c>
      <c r="H428" s="112">
        <v>15.36</v>
      </c>
      <c r="I428" s="112">
        <v>2.77</v>
      </c>
      <c r="J428" s="111" t="s">
        <v>306</v>
      </c>
      <c r="K428" s="209" t="s">
        <v>307</v>
      </c>
      <c r="L428" s="109" t="s">
        <v>1174</v>
      </c>
      <c r="M428" s="112">
        <f t="shared" si="18"/>
        <v>15.36</v>
      </c>
      <c r="N428" s="112">
        <f t="shared" si="19"/>
        <v>2.77</v>
      </c>
      <c r="O428" s="112">
        <f t="shared" si="20"/>
        <v>12.59</v>
      </c>
      <c r="P428" s="107" t="s">
        <v>124</v>
      </c>
    </row>
    <row r="429" spans="1:16" ht="15">
      <c r="A429" s="107">
        <v>2023</v>
      </c>
      <c r="B429" s="107">
        <v>417</v>
      </c>
      <c r="C429" s="208" t="s">
        <v>1190</v>
      </c>
      <c r="D429" s="109" t="s">
        <v>1172</v>
      </c>
      <c r="E429" s="109" t="s">
        <v>119</v>
      </c>
      <c r="F429" s="111" t="s">
        <v>304</v>
      </c>
      <c r="G429" s="111" t="s">
        <v>305</v>
      </c>
      <c r="H429" s="112">
        <v>2315.22</v>
      </c>
      <c r="I429" s="112">
        <v>417.5</v>
      </c>
      <c r="J429" s="111" t="s">
        <v>306</v>
      </c>
      <c r="K429" s="209" t="s">
        <v>307</v>
      </c>
      <c r="L429" s="109" t="s">
        <v>1174</v>
      </c>
      <c r="M429" s="112">
        <f t="shared" si="18"/>
        <v>2315.22</v>
      </c>
      <c r="N429" s="112">
        <f t="shared" si="19"/>
        <v>417.5</v>
      </c>
      <c r="O429" s="112">
        <f t="shared" si="20"/>
        <v>1897.7199999999998</v>
      </c>
      <c r="P429" s="107" t="s">
        <v>124</v>
      </c>
    </row>
    <row r="430" spans="1:16" ht="15">
      <c r="A430" s="107">
        <v>2023</v>
      </c>
      <c r="B430" s="107">
        <v>418</v>
      </c>
      <c r="C430" s="208" t="s">
        <v>1191</v>
      </c>
      <c r="D430" s="109" t="s">
        <v>1181</v>
      </c>
      <c r="E430" s="109" t="s">
        <v>119</v>
      </c>
      <c r="F430" s="111" t="s">
        <v>214</v>
      </c>
      <c r="G430" s="111" t="s">
        <v>531</v>
      </c>
      <c r="H430" s="112">
        <v>54.34</v>
      </c>
      <c r="I430" s="112">
        <v>0</v>
      </c>
      <c r="J430" s="111" t="s">
        <v>216</v>
      </c>
      <c r="K430" s="209" t="s">
        <v>217</v>
      </c>
      <c r="L430" s="109" t="s">
        <v>1181</v>
      </c>
      <c r="M430" s="112">
        <f t="shared" si="18"/>
        <v>54.34</v>
      </c>
      <c r="N430" s="112">
        <f t="shared" si="19"/>
        <v>0</v>
      </c>
      <c r="O430" s="112">
        <f t="shared" si="20"/>
        <v>54.34</v>
      </c>
      <c r="P430" s="107" t="s">
        <v>124</v>
      </c>
    </row>
    <row r="431" spans="1:16" ht="15">
      <c r="A431" s="107">
        <v>2023</v>
      </c>
      <c r="B431" s="107">
        <v>419</v>
      </c>
      <c r="C431" s="208" t="s">
        <v>1192</v>
      </c>
      <c r="D431" s="109" t="s">
        <v>1168</v>
      </c>
      <c r="E431" s="109" t="s">
        <v>119</v>
      </c>
      <c r="F431" s="111" t="s">
        <v>1193</v>
      </c>
      <c r="G431" s="111" t="s">
        <v>1194</v>
      </c>
      <c r="H431" s="112">
        <v>1671.4</v>
      </c>
      <c r="I431" s="112">
        <v>301.4</v>
      </c>
      <c r="J431" s="111" t="s">
        <v>691</v>
      </c>
      <c r="K431" s="209" t="s">
        <v>692</v>
      </c>
      <c r="L431" s="109" t="s">
        <v>1195</v>
      </c>
      <c r="M431" s="112">
        <f t="shared" si="18"/>
        <v>1671.4</v>
      </c>
      <c r="N431" s="112">
        <f t="shared" si="19"/>
        <v>301.4</v>
      </c>
      <c r="O431" s="112">
        <f t="shared" si="20"/>
        <v>1370</v>
      </c>
      <c r="P431" s="107" t="s">
        <v>124</v>
      </c>
    </row>
    <row r="432" spans="1:16" ht="15">
      <c r="A432" s="107">
        <v>2023</v>
      </c>
      <c r="B432" s="107">
        <v>420</v>
      </c>
      <c r="C432" s="208" t="s">
        <v>1196</v>
      </c>
      <c r="D432" s="109" t="s">
        <v>1197</v>
      </c>
      <c r="E432" s="109" t="s">
        <v>119</v>
      </c>
      <c r="F432" s="111" t="s">
        <v>1198</v>
      </c>
      <c r="G432" s="111"/>
      <c r="H432" s="112">
        <v>30.02</v>
      </c>
      <c r="I432" s="112">
        <v>2.73</v>
      </c>
      <c r="J432" s="111" t="s">
        <v>645</v>
      </c>
      <c r="K432" s="209" t="s">
        <v>490</v>
      </c>
      <c r="L432" s="109" t="s">
        <v>1197</v>
      </c>
      <c r="M432" s="112">
        <f t="shared" si="18"/>
        <v>30.02</v>
      </c>
      <c r="N432" s="112">
        <f t="shared" si="19"/>
        <v>2.73</v>
      </c>
      <c r="O432" s="112">
        <f t="shared" si="20"/>
        <v>27.29</v>
      </c>
      <c r="P432" s="107" t="s">
        <v>124</v>
      </c>
    </row>
    <row r="433" spans="1:16" ht="15">
      <c r="A433" s="107">
        <v>2023</v>
      </c>
      <c r="B433" s="107">
        <v>421</v>
      </c>
      <c r="C433" s="208" t="s">
        <v>1199</v>
      </c>
      <c r="D433" s="109" t="s">
        <v>1197</v>
      </c>
      <c r="E433" s="109" t="s">
        <v>119</v>
      </c>
      <c r="F433" s="111" t="s">
        <v>1200</v>
      </c>
      <c r="G433" s="111"/>
      <c r="H433" s="112">
        <v>118.58</v>
      </c>
      <c r="I433" s="112">
        <v>10.78</v>
      </c>
      <c r="J433" s="111" t="s">
        <v>645</v>
      </c>
      <c r="K433" s="209" t="s">
        <v>490</v>
      </c>
      <c r="L433" s="109" t="s">
        <v>1197</v>
      </c>
      <c r="M433" s="112">
        <f t="shared" si="18"/>
        <v>118.58</v>
      </c>
      <c r="N433" s="112">
        <f t="shared" si="19"/>
        <v>10.78</v>
      </c>
      <c r="O433" s="112">
        <f t="shared" si="20"/>
        <v>107.8</v>
      </c>
      <c r="P433" s="107" t="s">
        <v>124</v>
      </c>
    </row>
    <row r="434" spans="1:16" ht="15">
      <c r="A434" s="107">
        <v>2023</v>
      </c>
      <c r="B434" s="107">
        <v>422</v>
      </c>
      <c r="C434" s="208" t="s">
        <v>1201</v>
      </c>
      <c r="D434" s="109" t="s">
        <v>1197</v>
      </c>
      <c r="E434" s="109" t="s">
        <v>119</v>
      </c>
      <c r="F434" s="111" t="s">
        <v>1202</v>
      </c>
      <c r="G434" s="111"/>
      <c r="H434" s="112">
        <v>78.25</v>
      </c>
      <c r="I434" s="112">
        <v>7.11</v>
      </c>
      <c r="J434" s="111" t="s">
        <v>645</v>
      </c>
      <c r="K434" s="209" t="s">
        <v>490</v>
      </c>
      <c r="L434" s="109" t="s">
        <v>1197</v>
      </c>
      <c r="M434" s="112">
        <f t="shared" si="18"/>
        <v>78.25</v>
      </c>
      <c r="N434" s="112">
        <f t="shared" si="19"/>
        <v>7.11</v>
      </c>
      <c r="O434" s="112">
        <f t="shared" si="20"/>
        <v>71.14</v>
      </c>
      <c r="P434" s="107" t="s">
        <v>124</v>
      </c>
    </row>
    <row r="435" spans="1:16" ht="15">
      <c r="A435" s="107">
        <v>2023</v>
      </c>
      <c r="B435" s="107">
        <v>423</v>
      </c>
      <c r="C435" s="208" t="s">
        <v>1203</v>
      </c>
      <c r="D435" s="109" t="s">
        <v>1197</v>
      </c>
      <c r="E435" s="109" t="s">
        <v>119</v>
      </c>
      <c r="F435" s="111" t="s">
        <v>1204</v>
      </c>
      <c r="G435" s="111"/>
      <c r="H435" s="112">
        <v>70.84</v>
      </c>
      <c r="I435" s="112">
        <v>6.44</v>
      </c>
      <c r="J435" s="111" t="s">
        <v>645</v>
      </c>
      <c r="K435" s="209" t="s">
        <v>490</v>
      </c>
      <c r="L435" s="109" t="s">
        <v>1197</v>
      </c>
      <c r="M435" s="112">
        <f t="shared" si="18"/>
        <v>70.84</v>
      </c>
      <c r="N435" s="112">
        <f t="shared" si="19"/>
        <v>6.44</v>
      </c>
      <c r="O435" s="112">
        <f t="shared" si="20"/>
        <v>64.4</v>
      </c>
      <c r="P435" s="107" t="s">
        <v>124</v>
      </c>
    </row>
    <row r="436" spans="1:16" ht="15">
      <c r="A436" s="107">
        <v>2023</v>
      </c>
      <c r="B436" s="107">
        <v>424</v>
      </c>
      <c r="C436" s="208" t="s">
        <v>1205</v>
      </c>
      <c r="D436" s="109" t="s">
        <v>1197</v>
      </c>
      <c r="E436" s="109" t="s">
        <v>119</v>
      </c>
      <c r="F436" s="111" t="s">
        <v>1206</v>
      </c>
      <c r="G436" s="111"/>
      <c r="H436" s="112">
        <v>25.84</v>
      </c>
      <c r="I436" s="112">
        <v>2.35</v>
      </c>
      <c r="J436" s="111" t="s">
        <v>645</v>
      </c>
      <c r="K436" s="209" t="s">
        <v>490</v>
      </c>
      <c r="L436" s="109" t="s">
        <v>1197</v>
      </c>
      <c r="M436" s="112">
        <f t="shared" si="18"/>
        <v>25.84</v>
      </c>
      <c r="N436" s="112">
        <f t="shared" si="19"/>
        <v>2.35</v>
      </c>
      <c r="O436" s="112">
        <f t="shared" si="20"/>
        <v>23.49</v>
      </c>
      <c r="P436" s="107" t="s">
        <v>124</v>
      </c>
    </row>
    <row r="437" spans="1:16" ht="15">
      <c r="A437" s="107">
        <v>2023</v>
      </c>
      <c r="B437" s="107">
        <v>425</v>
      </c>
      <c r="C437" s="208" t="s">
        <v>1207</v>
      </c>
      <c r="D437" s="109" t="s">
        <v>1152</v>
      </c>
      <c r="E437" s="109" t="s">
        <v>119</v>
      </c>
      <c r="F437" s="111" t="s">
        <v>1208</v>
      </c>
      <c r="G437" s="111"/>
      <c r="H437" s="112">
        <v>21.14</v>
      </c>
      <c r="I437" s="112">
        <v>3.81</v>
      </c>
      <c r="J437" s="111" t="s">
        <v>258</v>
      </c>
      <c r="K437" s="209" t="s">
        <v>259</v>
      </c>
      <c r="L437" s="109" t="s">
        <v>1172</v>
      </c>
      <c r="M437" s="112">
        <f t="shared" si="18"/>
        <v>21.14</v>
      </c>
      <c r="N437" s="112">
        <f t="shared" si="19"/>
        <v>3.81</v>
      </c>
      <c r="O437" s="112">
        <f t="shared" si="20"/>
        <v>17.330000000000002</v>
      </c>
      <c r="P437" s="107" t="s">
        <v>124</v>
      </c>
    </row>
    <row r="438" spans="1:16" ht="15">
      <c r="A438" s="107">
        <v>2023</v>
      </c>
      <c r="B438" s="107">
        <v>426</v>
      </c>
      <c r="C438" s="208" t="s">
        <v>1209</v>
      </c>
      <c r="D438" s="109" t="s">
        <v>1210</v>
      </c>
      <c r="E438" s="109" t="s">
        <v>119</v>
      </c>
      <c r="F438" s="111" t="s">
        <v>1211</v>
      </c>
      <c r="G438" s="111" t="s">
        <v>1212</v>
      </c>
      <c r="H438" s="112">
        <v>422.29</v>
      </c>
      <c r="I438" s="112">
        <v>38.39</v>
      </c>
      <c r="J438" s="111" t="s">
        <v>1213</v>
      </c>
      <c r="K438" s="209" t="s">
        <v>1214</v>
      </c>
      <c r="L438" s="109" t="s">
        <v>1210</v>
      </c>
      <c r="M438" s="112">
        <f t="shared" si="18"/>
        <v>422.29</v>
      </c>
      <c r="N438" s="112">
        <f t="shared" si="19"/>
        <v>38.39</v>
      </c>
      <c r="O438" s="112">
        <f t="shared" si="20"/>
        <v>383.90000000000003</v>
      </c>
      <c r="P438" s="107" t="s">
        <v>124</v>
      </c>
    </row>
    <row r="439" spans="1:16" ht="15">
      <c r="A439" s="107">
        <v>2023</v>
      </c>
      <c r="B439" s="107">
        <v>427</v>
      </c>
      <c r="C439" s="208" t="s">
        <v>1215</v>
      </c>
      <c r="D439" s="109" t="s">
        <v>1216</v>
      </c>
      <c r="E439" s="109" t="s">
        <v>119</v>
      </c>
      <c r="F439" s="111" t="s">
        <v>1217</v>
      </c>
      <c r="G439" s="111" t="s">
        <v>1218</v>
      </c>
      <c r="H439" s="112">
        <v>95</v>
      </c>
      <c r="I439" s="112">
        <v>8.3</v>
      </c>
      <c r="J439" s="111" t="s">
        <v>1219</v>
      </c>
      <c r="K439" s="209" t="s">
        <v>1220</v>
      </c>
      <c r="L439" s="109" t="s">
        <v>1216</v>
      </c>
      <c r="M439" s="112">
        <f t="shared" si="18"/>
        <v>95</v>
      </c>
      <c r="N439" s="112">
        <f t="shared" si="19"/>
        <v>8.3</v>
      </c>
      <c r="O439" s="112">
        <f t="shared" si="20"/>
        <v>86.7</v>
      </c>
      <c r="P439" s="107" t="s">
        <v>124</v>
      </c>
    </row>
    <row r="440" spans="1:16" ht="15">
      <c r="A440" s="107">
        <v>2023</v>
      </c>
      <c r="B440" s="107">
        <v>428</v>
      </c>
      <c r="C440" s="208" t="s">
        <v>1221</v>
      </c>
      <c r="D440" s="109" t="s">
        <v>1210</v>
      </c>
      <c r="E440" s="109" t="s">
        <v>119</v>
      </c>
      <c r="F440" s="111" t="s">
        <v>535</v>
      </c>
      <c r="G440" s="111"/>
      <c r="H440" s="112">
        <v>105.58</v>
      </c>
      <c r="I440" s="112">
        <v>9.6</v>
      </c>
      <c r="J440" s="111" t="s">
        <v>168</v>
      </c>
      <c r="K440" s="209" t="s">
        <v>169</v>
      </c>
      <c r="L440" s="109" t="s">
        <v>1216</v>
      </c>
      <c r="M440" s="112">
        <f t="shared" si="18"/>
        <v>105.58</v>
      </c>
      <c r="N440" s="112">
        <f t="shared" si="19"/>
        <v>9.6</v>
      </c>
      <c r="O440" s="112">
        <f t="shared" si="20"/>
        <v>95.98</v>
      </c>
      <c r="P440" s="107" t="s">
        <v>124</v>
      </c>
    </row>
    <row r="441" spans="1:16" ht="15">
      <c r="A441" s="107">
        <v>2023</v>
      </c>
      <c r="B441" s="107">
        <v>429</v>
      </c>
      <c r="C441" s="208" t="s">
        <v>1222</v>
      </c>
      <c r="D441" s="109" t="s">
        <v>1197</v>
      </c>
      <c r="E441" s="109" t="s">
        <v>119</v>
      </c>
      <c r="F441" s="111"/>
      <c r="G441" s="111" t="s">
        <v>713</v>
      </c>
      <c r="H441" s="112">
        <v>256.2</v>
      </c>
      <c r="I441" s="112">
        <v>46.2</v>
      </c>
      <c r="J441" s="111" t="s">
        <v>507</v>
      </c>
      <c r="K441" s="209" t="s">
        <v>508</v>
      </c>
      <c r="L441" s="109" t="s">
        <v>1216</v>
      </c>
      <c r="M441" s="112">
        <f t="shared" si="18"/>
        <v>256.2</v>
      </c>
      <c r="N441" s="112">
        <f t="shared" si="19"/>
        <v>46.2</v>
      </c>
      <c r="O441" s="112">
        <f t="shared" si="20"/>
        <v>210</v>
      </c>
      <c r="P441" s="107" t="s">
        <v>124</v>
      </c>
    </row>
    <row r="442" spans="1:16" ht="15">
      <c r="A442" s="107">
        <v>2023</v>
      </c>
      <c r="B442" s="107">
        <v>430</v>
      </c>
      <c r="C442" s="208" t="s">
        <v>1223</v>
      </c>
      <c r="D442" s="109" t="s">
        <v>1197</v>
      </c>
      <c r="E442" s="109" t="s">
        <v>119</v>
      </c>
      <c r="F442" s="111"/>
      <c r="G442" s="111" t="s">
        <v>713</v>
      </c>
      <c r="H442" s="112">
        <v>339.77</v>
      </c>
      <c r="I442" s="112">
        <v>61.27</v>
      </c>
      <c r="J442" s="111" t="s">
        <v>507</v>
      </c>
      <c r="K442" s="209" t="s">
        <v>508</v>
      </c>
      <c r="L442" s="109" t="s">
        <v>1216</v>
      </c>
      <c r="M442" s="112">
        <f t="shared" si="18"/>
        <v>339.77</v>
      </c>
      <c r="N442" s="112">
        <f t="shared" si="19"/>
        <v>61.27</v>
      </c>
      <c r="O442" s="112">
        <f t="shared" si="20"/>
        <v>278.5</v>
      </c>
      <c r="P442" s="107" t="s">
        <v>124</v>
      </c>
    </row>
    <row r="443" spans="1:16" ht="15">
      <c r="A443" s="107">
        <v>2023</v>
      </c>
      <c r="B443" s="107">
        <v>431</v>
      </c>
      <c r="C443" s="208" t="s">
        <v>1224</v>
      </c>
      <c r="D443" s="109" t="s">
        <v>1225</v>
      </c>
      <c r="E443" s="109" t="s">
        <v>1226</v>
      </c>
      <c r="F443" s="111" t="s">
        <v>1227</v>
      </c>
      <c r="G443" s="111" t="s">
        <v>1228</v>
      </c>
      <c r="H443" s="112">
        <v>751.4</v>
      </c>
      <c r="I443" s="112">
        <v>135.5</v>
      </c>
      <c r="J443" s="111" t="s">
        <v>1229</v>
      </c>
      <c r="K443" s="209" t="s">
        <v>1230</v>
      </c>
      <c r="L443" s="109" t="s">
        <v>1231</v>
      </c>
      <c r="M443" s="112">
        <f t="shared" si="18"/>
        <v>751.4</v>
      </c>
      <c r="N443" s="112">
        <f t="shared" si="19"/>
        <v>135.5</v>
      </c>
      <c r="O443" s="112">
        <f t="shared" si="20"/>
        <v>615.9</v>
      </c>
      <c r="P443" s="107" t="s">
        <v>124</v>
      </c>
    </row>
    <row r="444" spans="1:16" ht="15">
      <c r="A444" s="107">
        <v>2023</v>
      </c>
      <c r="B444" s="107">
        <v>432</v>
      </c>
      <c r="C444" s="208" t="s">
        <v>1232</v>
      </c>
      <c r="D444" s="109" t="s">
        <v>1233</v>
      </c>
      <c r="E444" s="109" t="s">
        <v>1226</v>
      </c>
      <c r="F444" s="111"/>
      <c r="G444" s="111" t="s">
        <v>1042</v>
      </c>
      <c r="H444" s="112">
        <v>1171.8</v>
      </c>
      <c r="I444" s="112">
        <v>55.8</v>
      </c>
      <c r="J444" s="111" t="s">
        <v>277</v>
      </c>
      <c r="K444" s="209" t="s">
        <v>278</v>
      </c>
      <c r="L444" s="109" t="s">
        <v>1233</v>
      </c>
      <c r="M444" s="112">
        <f t="shared" si="18"/>
        <v>1171.8</v>
      </c>
      <c r="N444" s="112">
        <f t="shared" si="19"/>
        <v>55.8</v>
      </c>
      <c r="O444" s="112">
        <f t="shared" si="20"/>
        <v>1116</v>
      </c>
      <c r="P444" s="107" t="s">
        <v>124</v>
      </c>
    </row>
    <row r="445" spans="1:16" ht="15">
      <c r="A445" s="107">
        <v>2023</v>
      </c>
      <c r="B445" s="107">
        <v>433</v>
      </c>
      <c r="C445" s="208" t="s">
        <v>1234</v>
      </c>
      <c r="D445" s="109" t="s">
        <v>1233</v>
      </c>
      <c r="E445" s="109" t="s">
        <v>1226</v>
      </c>
      <c r="F445" s="111" t="s">
        <v>1136</v>
      </c>
      <c r="G445" s="111" t="s">
        <v>1137</v>
      </c>
      <c r="H445" s="112">
        <v>1181.25</v>
      </c>
      <c r="I445" s="112">
        <v>56.25</v>
      </c>
      <c r="J445" s="111" t="s">
        <v>277</v>
      </c>
      <c r="K445" s="209" t="s">
        <v>278</v>
      </c>
      <c r="L445" s="109" t="s">
        <v>1233</v>
      </c>
      <c r="M445" s="112">
        <f t="shared" si="18"/>
        <v>1181.25</v>
      </c>
      <c r="N445" s="112">
        <f t="shared" si="19"/>
        <v>56.25</v>
      </c>
      <c r="O445" s="112">
        <f t="shared" si="20"/>
        <v>1125</v>
      </c>
      <c r="P445" s="107" t="s">
        <v>124</v>
      </c>
    </row>
    <row r="446" spans="1:16" ht="15">
      <c r="A446" s="107">
        <v>2023</v>
      </c>
      <c r="B446" s="107">
        <v>434</v>
      </c>
      <c r="C446" s="208" t="s">
        <v>1235</v>
      </c>
      <c r="D446" s="109" t="s">
        <v>1236</v>
      </c>
      <c r="E446" s="109" t="s">
        <v>1226</v>
      </c>
      <c r="F446" s="111" t="s">
        <v>1237</v>
      </c>
      <c r="G446" s="111" t="s">
        <v>1238</v>
      </c>
      <c r="H446" s="112">
        <v>100</v>
      </c>
      <c r="I446" s="112">
        <v>0</v>
      </c>
      <c r="J446" s="111" t="s">
        <v>1239</v>
      </c>
      <c r="K446" s="209" t="s">
        <v>1240</v>
      </c>
      <c r="L446" s="109" t="s">
        <v>1225</v>
      </c>
      <c r="M446" s="112">
        <f t="shared" si="18"/>
        <v>100</v>
      </c>
      <c r="N446" s="112">
        <f t="shared" si="19"/>
        <v>0</v>
      </c>
      <c r="O446" s="112">
        <f t="shared" si="20"/>
        <v>100</v>
      </c>
      <c r="P446" s="107" t="s">
        <v>124</v>
      </c>
    </row>
    <row r="447" spans="1:16" ht="15">
      <c r="A447" s="107">
        <v>2023</v>
      </c>
      <c r="B447" s="107">
        <v>435</v>
      </c>
      <c r="C447" s="208" t="s">
        <v>1241</v>
      </c>
      <c r="D447" s="109" t="s">
        <v>1216</v>
      </c>
      <c r="E447" s="109" t="s">
        <v>1226</v>
      </c>
      <c r="F447" s="111" t="s">
        <v>403</v>
      </c>
      <c r="G447" s="111"/>
      <c r="H447" s="112">
        <v>1412.07</v>
      </c>
      <c r="I447" s="112">
        <v>128.37</v>
      </c>
      <c r="J447" s="111" t="s">
        <v>168</v>
      </c>
      <c r="K447" s="209" t="s">
        <v>169</v>
      </c>
      <c r="L447" s="109" t="s">
        <v>1233</v>
      </c>
      <c r="M447" s="112">
        <f t="shared" si="18"/>
        <v>1412.07</v>
      </c>
      <c r="N447" s="112">
        <f t="shared" si="19"/>
        <v>128.37</v>
      </c>
      <c r="O447" s="112">
        <f t="shared" si="20"/>
        <v>1283.6999999999998</v>
      </c>
      <c r="P447" s="107" t="s">
        <v>124</v>
      </c>
    </row>
    <row r="448" spans="1:16" ht="15">
      <c r="A448" s="107">
        <v>2023</v>
      </c>
      <c r="B448" s="107">
        <v>436</v>
      </c>
      <c r="C448" s="208" t="s">
        <v>1242</v>
      </c>
      <c r="D448" s="109" t="s">
        <v>1243</v>
      </c>
      <c r="E448" s="109" t="s">
        <v>1226</v>
      </c>
      <c r="F448" s="111" t="s">
        <v>535</v>
      </c>
      <c r="G448" s="111"/>
      <c r="H448" s="112">
        <v>174.52</v>
      </c>
      <c r="I448" s="112">
        <v>15.87</v>
      </c>
      <c r="J448" s="111" t="s">
        <v>168</v>
      </c>
      <c r="K448" s="209" t="s">
        <v>169</v>
      </c>
      <c r="L448" s="109" t="s">
        <v>1225</v>
      </c>
      <c r="M448" s="112">
        <f t="shared" si="18"/>
        <v>174.52</v>
      </c>
      <c r="N448" s="112">
        <f t="shared" si="19"/>
        <v>15.87</v>
      </c>
      <c r="O448" s="112">
        <f t="shared" si="20"/>
        <v>158.65</v>
      </c>
      <c r="P448" s="107" t="s">
        <v>124</v>
      </c>
    </row>
    <row r="449" spans="1:16" ht="15">
      <c r="A449" s="107">
        <v>2023</v>
      </c>
      <c r="B449" s="107">
        <v>437</v>
      </c>
      <c r="C449" s="208" t="s">
        <v>1244</v>
      </c>
      <c r="D449" s="109" t="s">
        <v>1233</v>
      </c>
      <c r="E449" s="109" t="s">
        <v>1226</v>
      </c>
      <c r="F449" s="111" t="s">
        <v>535</v>
      </c>
      <c r="G449" s="111"/>
      <c r="H449" s="112">
        <v>177.79</v>
      </c>
      <c r="I449" s="112">
        <v>16.16</v>
      </c>
      <c r="J449" s="111" t="s">
        <v>168</v>
      </c>
      <c r="K449" s="209" t="s">
        <v>169</v>
      </c>
      <c r="L449" s="109" t="s">
        <v>1233</v>
      </c>
      <c r="M449" s="112">
        <f t="shared" si="18"/>
        <v>177.79</v>
      </c>
      <c r="N449" s="112">
        <f t="shared" si="19"/>
        <v>16.16</v>
      </c>
      <c r="O449" s="112">
        <f t="shared" si="20"/>
        <v>161.63</v>
      </c>
      <c r="P449" s="107" t="s">
        <v>124</v>
      </c>
    </row>
    <row r="450" spans="1:16" ht="15">
      <c r="A450" s="107">
        <v>2023</v>
      </c>
      <c r="B450" s="107">
        <v>438</v>
      </c>
      <c r="C450" s="208" t="s">
        <v>1245</v>
      </c>
      <c r="D450" s="109" t="s">
        <v>1246</v>
      </c>
      <c r="E450" s="109" t="s">
        <v>119</v>
      </c>
      <c r="F450" s="111" t="s">
        <v>1247</v>
      </c>
      <c r="G450" s="111" t="s">
        <v>1248</v>
      </c>
      <c r="H450" s="112">
        <v>978.68</v>
      </c>
      <c r="I450" s="112">
        <v>176.48</v>
      </c>
      <c r="J450" s="111" t="s">
        <v>472</v>
      </c>
      <c r="K450" s="209" t="s">
        <v>473</v>
      </c>
      <c r="L450" s="109" t="s">
        <v>1246</v>
      </c>
      <c r="M450" s="112">
        <f t="shared" si="18"/>
        <v>978.68</v>
      </c>
      <c r="N450" s="112">
        <f t="shared" si="19"/>
        <v>176.48</v>
      </c>
      <c r="O450" s="112">
        <f t="shared" si="20"/>
        <v>802.1999999999999</v>
      </c>
      <c r="P450" s="107" t="s">
        <v>124</v>
      </c>
    </row>
    <row r="451" spans="1:16" ht="15">
      <c r="A451" s="107">
        <v>2023</v>
      </c>
      <c r="B451" s="107">
        <v>439</v>
      </c>
      <c r="C451" s="208" t="s">
        <v>1249</v>
      </c>
      <c r="D451" s="109" t="s">
        <v>1233</v>
      </c>
      <c r="E451" s="109" t="s">
        <v>1226</v>
      </c>
      <c r="F451" s="111" t="s">
        <v>1250</v>
      </c>
      <c r="G451" s="111" t="s">
        <v>1251</v>
      </c>
      <c r="H451" s="112">
        <v>600</v>
      </c>
      <c r="I451" s="112">
        <v>0</v>
      </c>
      <c r="J451" s="111" t="s">
        <v>1252</v>
      </c>
      <c r="K451" s="209" t="s">
        <v>1253</v>
      </c>
      <c r="L451" s="109" t="s">
        <v>1246</v>
      </c>
      <c r="M451" s="112">
        <f t="shared" si="18"/>
        <v>600</v>
      </c>
      <c r="N451" s="112">
        <f t="shared" si="19"/>
        <v>0</v>
      </c>
      <c r="O451" s="112">
        <f t="shared" si="20"/>
        <v>600</v>
      </c>
      <c r="P451" s="107" t="s">
        <v>124</v>
      </c>
    </row>
    <row r="452" spans="1:16" ht="15">
      <c r="A452" s="107">
        <v>2023</v>
      </c>
      <c r="B452" s="107">
        <v>440</v>
      </c>
      <c r="C452" s="208" t="s">
        <v>1254</v>
      </c>
      <c r="D452" s="109" t="s">
        <v>1231</v>
      </c>
      <c r="E452" s="109" t="s">
        <v>1226</v>
      </c>
      <c r="F452" s="111" t="s">
        <v>403</v>
      </c>
      <c r="G452" s="111"/>
      <c r="H452" s="112">
        <v>3495.89</v>
      </c>
      <c r="I452" s="112">
        <v>317.81</v>
      </c>
      <c r="J452" s="111" t="s">
        <v>168</v>
      </c>
      <c r="K452" s="209" t="s">
        <v>169</v>
      </c>
      <c r="L452" s="109" t="s">
        <v>1255</v>
      </c>
      <c r="M452" s="112">
        <f t="shared" si="18"/>
        <v>3495.89</v>
      </c>
      <c r="N452" s="112">
        <f t="shared" si="19"/>
        <v>317.81</v>
      </c>
      <c r="O452" s="112">
        <f t="shared" si="20"/>
        <v>3178.08</v>
      </c>
      <c r="P452" s="107" t="s">
        <v>124</v>
      </c>
    </row>
    <row r="453" spans="1:16" ht="15">
      <c r="A453" s="107">
        <v>2023</v>
      </c>
      <c r="B453" s="107">
        <v>441</v>
      </c>
      <c r="C453" s="208" t="s">
        <v>1256</v>
      </c>
      <c r="D453" s="109" t="s">
        <v>1231</v>
      </c>
      <c r="E453" s="109" t="s">
        <v>1226</v>
      </c>
      <c r="F453" s="111" t="s">
        <v>403</v>
      </c>
      <c r="G453" s="111"/>
      <c r="H453" s="112">
        <v>4.58</v>
      </c>
      <c r="I453" s="112">
        <v>0.42</v>
      </c>
      <c r="J453" s="111" t="s">
        <v>168</v>
      </c>
      <c r="K453" s="209" t="s">
        <v>169</v>
      </c>
      <c r="L453" s="109" t="s">
        <v>1246</v>
      </c>
      <c r="M453" s="112">
        <f t="shared" si="18"/>
        <v>4.58</v>
      </c>
      <c r="N453" s="112">
        <f t="shared" si="19"/>
        <v>0.42</v>
      </c>
      <c r="O453" s="112">
        <f t="shared" si="20"/>
        <v>4.16</v>
      </c>
      <c r="P453" s="107" t="s">
        <v>124</v>
      </c>
    </row>
    <row r="454" spans="1:16" ht="15">
      <c r="A454" s="107">
        <v>2023</v>
      </c>
      <c r="B454" s="107">
        <v>442</v>
      </c>
      <c r="C454" s="208" t="s">
        <v>1257</v>
      </c>
      <c r="D454" s="109" t="s">
        <v>1231</v>
      </c>
      <c r="E454" s="109" t="s">
        <v>1226</v>
      </c>
      <c r="F454" s="111" t="s">
        <v>1258</v>
      </c>
      <c r="G454" s="111" t="s">
        <v>1259</v>
      </c>
      <c r="H454" s="112">
        <v>516.06</v>
      </c>
      <c r="I454" s="112">
        <v>93.06</v>
      </c>
      <c r="J454" s="111" t="s">
        <v>919</v>
      </c>
      <c r="K454" s="209" t="s">
        <v>920</v>
      </c>
      <c r="L454" s="109" t="s">
        <v>1260</v>
      </c>
      <c r="M454" s="112">
        <f t="shared" si="18"/>
        <v>516.06</v>
      </c>
      <c r="N454" s="112">
        <f t="shared" si="19"/>
        <v>93.06</v>
      </c>
      <c r="O454" s="112">
        <f t="shared" si="20"/>
        <v>422.99999999999994</v>
      </c>
      <c r="P454" s="107" t="s">
        <v>124</v>
      </c>
    </row>
    <row r="455" spans="1:16" ht="15">
      <c r="A455" s="107">
        <v>2023</v>
      </c>
      <c r="B455" s="107">
        <v>443</v>
      </c>
      <c r="C455" s="208" t="s">
        <v>1261</v>
      </c>
      <c r="D455" s="109" t="s">
        <v>1246</v>
      </c>
      <c r="E455" s="109" t="s">
        <v>1226</v>
      </c>
      <c r="F455" s="111" t="s">
        <v>1262</v>
      </c>
      <c r="G455" s="111" t="s">
        <v>1263</v>
      </c>
      <c r="H455" s="112">
        <v>448.96</v>
      </c>
      <c r="I455" s="112">
        <v>80.96</v>
      </c>
      <c r="J455" s="111" t="s">
        <v>443</v>
      </c>
      <c r="K455" s="209" t="s">
        <v>444</v>
      </c>
      <c r="L455" s="109" t="s">
        <v>1246</v>
      </c>
      <c r="M455" s="112">
        <f t="shared" si="18"/>
        <v>448.96</v>
      </c>
      <c r="N455" s="112">
        <f t="shared" si="19"/>
        <v>80.96</v>
      </c>
      <c r="O455" s="112">
        <f t="shared" si="20"/>
        <v>368</v>
      </c>
      <c r="P455" s="107" t="s">
        <v>124</v>
      </c>
    </row>
    <row r="456" spans="1:16" ht="15">
      <c r="A456" s="107">
        <v>2023</v>
      </c>
      <c r="B456" s="107">
        <v>444</v>
      </c>
      <c r="C456" s="208" t="s">
        <v>1264</v>
      </c>
      <c r="D456" s="109" t="s">
        <v>1246</v>
      </c>
      <c r="E456" s="109" t="s">
        <v>1226</v>
      </c>
      <c r="F456" s="111" t="s">
        <v>1265</v>
      </c>
      <c r="G456" s="111" t="s">
        <v>1266</v>
      </c>
      <c r="H456" s="112">
        <v>6138.66</v>
      </c>
      <c r="I456" s="112">
        <v>1106.97</v>
      </c>
      <c r="J456" s="111" t="s">
        <v>443</v>
      </c>
      <c r="K456" s="209" t="s">
        <v>444</v>
      </c>
      <c r="L456" s="109" t="s">
        <v>1246</v>
      </c>
      <c r="M456" s="112">
        <f t="shared" si="18"/>
        <v>6138.66</v>
      </c>
      <c r="N456" s="112">
        <f t="shared" si="19"/>
        <v>1106.97</v>
      </c>
      <c r="O456" s="112">
        <f t="shared" si="20"/>
        <v>5031.69</v>
      </c>
      <c r="P456" s="107" t="s">
        <v>124</v>
      </c>
    </row>
    <row r="457" spans="1:16" ht="15">
      <c r="A457" s="107">
        <v>2023</v>
      </c>
      <c r="B457" s="107">
        <v>445</v>
      </c>
      <c r="C457" s="208" t="s">
        <v>1267</v>
      </c>
      <c r="D457" s="109" t="s">
        <v>1260</v>
      </c>
      <c r="E457" s="109" t="s">
        <v>1226</v>
      </c>
      <c r="F457" s="111" t="s">
        <v>155</v>
      </c>
      <c r="G457" s="111" t="s">
        <v>915</v>
      </c>
      <c r="H457" s="112">
        <v>298.9</v>
      </c>
      <c r="I457" s="112">
        <v>53.9</v>
      </c>
      <c r="J457" s="111" t="s">
        <v>157</v>
      </c>
      <c r="K457" s="209" t="s">
        <v>158</v>
      </c>
      <c r="L457" s="109" t="s">
        <v>1260</v>
      </c>
      <c r="M457" s="112">
        <f t="shared" si="18"/>
        <v>298.9</v>
      </c>
      <c r="N457" s="112">
        <f t="shared" si="19"/>
        <v>53.9</v>
      </c>
      <c r="O457" s="112">
        <f t="shared" si="20"/>
        <v>244.99999999999997</v>
      </c>
      <c r="P457" s="107" t="s">
        <v>124</v>
      </c>
    </row>
    <row r="458" spans="1:16" ht="15">
      <c r="A458" s="107">
        <v>2023</v>
      </c>
      <c r="B458" s="107">
        <v>446</v>
      </c>
      <c r="C458" s="208" t="s">
        <v>1268</v>
      </c>
      <c r="D458" s="109" t="s">
        <v>1225</v>
      </c>
      <c r="E458" s="109" t="s">
        <v>1226</v>
      </c>
      <c r="F458" s="111"/>
      <c r="G458" s="111" t="s">
        <v>1269</v>
      </c>
      <c r="H458" s="112">
        <v>366</v>
      </c>
      <c r="I458" s="112">
        <v>66</v>
      </c>
      <c r="J458" s="111" t="s">
        <v>1270</v>
      </c>
      <c r="K458" s="209" t="s">
        <v>1271</v>
      </c>
      <c r="L458" s="109" t="s">
        <v>1246</v>
      </c>
      <c r="M458" s="112">
        <f t="shared" si="18"/>
        <v>366</v>
      </c>
      <c r="N458" s="112">
        <f t="shared" si="19"/>
        <v>66</v>
      </c>
      <c r="O458" s="112">
        <f t="shared" si="20"/>
        <v>300</v>
      </c>
      <c r="P458" s="107" t="s">
        <v>124</v>
      </c>
    </row>
    <row r="459" spans="1:16" ht="15">
      <c r="A459" s="107">
        <v>2023</v>
      </c>
      <c r="B459" s="107">
        <v>447</v>
      </c>
      <c r="C459" s="208" t="s">
        <v>1272</v>
      </c>
      <c r="D459" s="109" t="s">
        <v>1225</v>
      </c>
      <c r="E459" s="109" t="s">
        <v>1226</v>
      </c>
      <c r="F459" s="111"/>
      <c r="G459" s="111" t="s">
        <v>1269</v>
      </c>
      <c r="H459" s="112">
        <v>549</v>
      </c>
      <c r="I459" s="112">
        <v>99</v>
      </c>
      <c r="J459" s="111" t="s">
        <v>1270</v>
      </c>
      <c r="K459" s="209" t="s">
        <v>1271</v>
      </c>
      <c r="L459" s="109" t="s">
        <v>1246</v>
      </c>
      <c r="M459" s="112">
        <f t="shared" si="18"/>
        <v>549</v>
      </c>
      <c r="N459" s="112">
        <f t="shared" si="19"/>
        <v>99</v>
      </c>
      <c r="O459" s="112">
        <f t="shared" si="20"/>
        <v>450</v>
      </c>
      <c r="P459" s="107" t="s">
        <v>124</v>
      </c>
    </row>
    <row r="460" spans="1:16" ht="15">
      <c r="A460" s="107">
        <v>2023</v>
      </c>
      <c r="B460" s="107">
        <v>448</v>
      </c>
      <c r="C460" s="208" t="s">
        <v>1273</v>
      </c>
      <c r="D460" s="109" t="s">
        <v>1255</v>
      </c>
      <c r="E460" s="109" t="s">
        <v>1226</v>
      </c>
      <c r="F460" s="111" t="s">
        <v>1274</v>
      </c>
      <c r="G460" s="111" t="s">
        <v>1275</v>
      </c>
      <c r="H460" s="112">
        <v>73.2</v>
      </c>
      <c r="I460" s="112">
        <v>13.2</v>
      </c>
      <c r="J460" s="111" t="s">
        <v>507</v>
      </c>
      <c r="K460" s="209" t="s">
        <v>508</v>
      </c>
      <c r="L460" s="109" t="s">
        <v>1276</v>
      </c>
      <c r="M460" s="112">
        <f t="shared" si="18"/>
        <v>73.2</v>
      </c>
      <c r="N460" s="112">
        <f t="shared" si="19"/>
        <v>13.2</v>
      </c>
      <c r="O460" s="112">
        <f t="shared" si="20"/>
        <v>60</v>
      </c>
      <c r="P460" s="107" t="s">
        <v>124</v>
      </c>
    </row>
    <row r="461" spans="1:16" ht="15">
      <c r="A461" s="107">
        <v>2023</v>
      </c>
      <c r="B461" s="107">
        <v>449</v>
      </c>
      <c r="C461" s="208" t="s">
        <v>1277</v>
      </c>
      <c r="D461" s="109" t="s">
        <v>1225</v>
      </c>
      <c r="E461" s="109" t="s">
        <v>1226</v>
      </c>
      <c r="F461" s="111" t="s">
        <v>1278</v>
      </c>
      <c r="G461" s="111" t="s">
        <v>1279</v>
      </c>
      <c r="H461" s="112">
        <v>333.28</v>
      </c>
      <c r="I461" s="112">
        <v>60.1</v>
      </c>
      <c r="J461" s="111" t="s">
        <v>1280</v>
      </c>
      <c r="K461" s="209" t="s">
        <v>1281</v>
      </c>
      <c r="L461" s="109" t="s">
        <v>1276</v>
      </c>
      <c r="M461" s="112">
        <f t="shared" si="18"/>
        <v>333.28</v>
      </c>
      <c r="N461" s="112">
        <f t="shared" si="19"/>
        <v>60.1</v>
      </c>
      <c r="O461" s="112">
        <f t="shared" si="20"/>
        <v>273.17999999999995</v>
      </c>
      <c r="P461" s="107" t="s">
        <v>124</v>
      </c>
    </row>
    <row r="462" spans="1:16" ht="15">
      <c r="A462" s="107">
        <v>2023</v>
      </c>
      <c r="B462" s="107">
        <v>450</v>
      </c>
      <c r="C462" s="208" t="s">
        <v>1282</v>
      </c>
      <c r="D462" s="109" t="s">
        <v>1255</v>
      </c>
      <c r="E462" s="109" t="s">
        <v>1226</v>
      </c>
      <c r="F462" s="111" t="s">
        <v>403</v>
      </c>
      <c r="G462" s="111"/>
      <c r="H462" s="112">
        <v>112.84</v>
      </c>
      <c r="I462" s="112">
        <v>10.26</v>
      </c>
      <c r="J462" s="111" t="s">
        <v>168</v>
      </c>
      <c r="K462" s="209" t="s">
        <v>169</v>
      </c>
      <c r="L462" s="109" t="s">
        <v>1276</v>
      </c>
      <c r="M462" s="112">
        <f t="shared" si="18"/>
        <v>112.84</v>
      </c>
      <c r="N462" s="112">
        <f t="shared" si="19"/>
        <v>10.26</v>
      </c>
      <c r="O462" s="112">
        <f>M462-N462</f>
        <v>102.58</v>
      </c>
      <c r="P462" s="107" t="s">
        <v>124</v>
      </c>
    </row>
    <row r="463" spans="1:16" ht="15">
      <c r="A463" s="107">
        <v>2023</v>
      </c>
      <c r="B463" s="107">
        <v>451</v>
      </c>
      <c r="C463" s="208" t="s">
        <v>1283</v>
      </c>
      <c r="D463" s="109" t="s">
        <v>1284</v>
      </c>
      <c r="E463" s="109" t="s">
        <v>1226</v>
      </c>
      <c r="F463" s="111" t="s">
        <v>403</v>
      </c>
      <c r="G463" s="111"/>
      <c r="H463" s="112">
        <v>177.79</v>
      </c>
      <c r="I463" s="112">
        <v>16.16</v>
      </c>
      <c r="J463" s="111" t="s">
        <v>168</v>
      </c>
      <c r="K463" s="209" t="s">
        <v>169</v>
      </c>
      <c r="L463" s="109" t="s">
        <v>1284</v>
      </c>
      <c r="M463" s="112">
        <f t="shared" si="18"/>
        <v>177.79</v>
      </c>
      <c r="N463" s="112">
        <f t="shared" si="19"/>
        <v>16.16</v>
      </c>
      <c r="O463" s="112">
        <f>M463-N463</f>
        <v>161.63</v>
      </c>
      <c r="P463" s="107" t="s">
        <v>124</v>
      </c>
    </row>
    <row r="464" spans="3:15" ht="15">
      <c r="C464" s="208"/>
      <c r="D464" s="109"/>
      <c r="E464" s="109"/>
      <c r="F464" s="111"/>
      <c r="G464" s="111"/>
      <c r="H464" s="112"/>
      <c r="I464" s="112"/>
      <c r="J464" s="111"/>
      <c r="K464" s="209"/>
      <c r="L464" s="109"/>
      <c r="M464" s="112"/>
      <c r="N464" s="112"/>
      <c r="O464" s="112"/>
    </row>
    <row r="465" spans="3:15" ht="15">
      <c r="C465" s="208"/>
      <c r="D465" s="109"/>
      <c r="E465" s="109"/>
      <c r="F465" s="210" t="s">
        <v>1285</v>
      </c>
      <c r="G465" s="111"/>
      <c r="H465" s="211">
        <f>SUM(H14:H463)</f>
        <v>394064.5000000003</v>
      </c>
      <c r="I465" s="211">
        <f>SUM(I14:I463)</f>
        <v>54390.809999999954</v>
      </c>
      <c r="J465" s="111"/>
      <c r="K465" s="209"/>
      <c r="L465" s="109"/>
      <c r="M465" s="211">
        <f>SUM(M14:M463)</f>
        <v>394064.5000000003</v>
      </c>
      <c r="N465" s="211">
        <f>SUM(N14:N463)</f>
        <v>54390.809999999954</v>
      </c>
      <c r="O465" s="211">
        <f>M465-N465</f>
        <v>339673.69000000035</v>
      </c>
    </row>
    <row r="466" spans="3:11" ht="15">
      <c r="C466" s="107"/>
      <c r="D466" s="107"/>
      <c r="E466" s="107"/>
      <c r="F466" s="107"/>
      <c r="G466" s="107"/>
      <c r="H466" s="107"/>
      <c r="I466" s="107"/>
      <c r="J466" s="107"/>
      <c r="K466" s="189"/>
    </row>
    <row r="467" spans="3:11" ht="15"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3:11" ht="15"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3:11" ht="15"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3:11" ht="15"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3:11" ht="15"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3:11" ht="15">
      <c r="C472" s="107"/>
      <c r="D472" s="107"/>
      <c r="E472" s="107"/>
      <c r="F472" s="107"/>
      <c r="G472" s="107"/>
      <c r="H472" s="107"/>
      <c r="I472" s="107"/>
      <c r="J472" s="107"/>
      <c r="K472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:P46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Diego Alasia</cp:lastModifiedBy>
  <cp:lastPrinted>2015-01-23T09:39:52Z</cp:lastPrinted>
  <dcterms:created xsi:type="dcterms:W3CDTF">1996-11-05T10:16:36Z</dcterms:created>
  <dcterms:modified xsi:type="dcterms:W3CDTF">2024-02-01T08:44:38Z</dcterms:modified>
  <cp:category/>
  <cp:version/>
  <cp:contentType/>
  <cp:contentStatus/>
</cp:coreProperties>
</file>